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Dorota\Desktop\Kvietimas Nr. 4\"/>
    </mc:Choice>
  </mc:AlternateContent>
  <xr:revisionPtr revIDLastSave="0" documentId="13_ncr:1_{D2DC16C9-6D4D-4D8E-86EE-F9C21AC6DCD2}"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20" yWindow="-120" windowWidth="29040" windowHeight="15840"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_xlnm.Print_Area" localSheetId="10">'10l_ĮS'!$A$2:$C$31</definedName>
    <definedName name="_xlnm.Print_Area" localSheetId="11">'11l_PD'!$A$2:$C$24</definedName>
    <definedName name="_xlnm.Print_Area" localSheetId="12">'12l_D '!$A$2:$B$37</definedName>
    <definedName name="_xlnm.Print_Area" localSheetId="1">'1-2l_Titulinis'!$A$1:$N$43</definedName>
    <definedName name="_xlnm.Print_Area" localSheetId="13">'13l_SD'!$A$2:$C$12</definedName>
    <definedName name="_xlnm.Print_Area" localSheetId="14">'14l_KL'!$A$2:$D$12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'9l_TS'!$A$2:$D$43</definedName>
    <definedName name="_xlnm.Print_Area" localSheetId="9">'9l-1_inovatyvumas'!$A$2:$N$42</definedName>
    <definedName name="_xlnm.Print_Area" localSheetId="0">Instrukcija!$A$6:$B$10,Instrukcija!$A$15:$C$80</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8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<sst xmlns="http://schemas.openxmlformats.org/spreadsheetml/2006/main" count="1222" uniqueCount="987">
  <si>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</si>
  <si>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</si>
  <si>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</si>
  <si>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</si>
  <si>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</si>
  <si>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</si>
  <si>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</si>
  <si>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</si>
  <si>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</si>
  <si>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</si>
  <si>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</si>
  <si>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</si>
  <si>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</si>
  <si>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</si>
  <si>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</si>
  <si>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</si>
  <si>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</si>
  <si>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</si>
  <si>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</si>
  <si>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</si>
  <si>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</si>
  <si>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</si>
  <si>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</si>
  <si>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</si>
  <si>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</si>
  <si>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</si>
  <si>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</si>
  <si>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</si>
  <si>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</si>
  <si>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</si>
  <si>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</si>
  <si>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</si>
  <si>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</si>
  <si>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</si>
  <si>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</si>
  <si>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</si>
  <si>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</si>
  <si>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</si>
  <si>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</si>
  <si>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</si>
  <si>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</si>
  <si>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</si>
  <si>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</si>
  <si>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</si>
  <si>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</si>
  <si>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</si>
  <si>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</si>
  <si>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</si>
  <si>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</si>
  <si>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</si>
  <si>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</si>
  <si>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</si>
  <si>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</si>
  <si>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</si>
  <si>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</si>
  <si>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</si>
  <si>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</si>
  <si>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</si>
  <si>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</si>
  <si>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</si>
  <si>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</si>
  <si>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</si>
  <si>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</si>
  <si>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</si>
  <si>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</si>
  <si>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</si>
  <si>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</si>
  <si>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</si>
  <si>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</si>
  <si>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</si>
  <si>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</si>
  <si>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</si>
  <si>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</si>
  <si>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</si>
  <si>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</si>
  <si>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</si>
  <si>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</si>
  <si>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</si>
  <si>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</si>
  <si>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</si>
  <si>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</si>
  <si>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</si>
  <si>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</si>
  <si>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</si>
  <si>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</si>
  <si>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</si>
  <si>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</si>
  <si>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</si>
  <si>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</si>
  <si>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</si>
  <si>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</si>
  <si>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</si>
  <si>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</si>
  <si>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</si>
  <si>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</si>
  <si>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</si>
  <si>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</si>
  <si>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</si>
  <si>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</si>
  <si>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</si>
  <si>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</si>
  <si>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</si>
  <si>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</si>
  <si>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</si>
  <si>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</si>
  <si>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</si>
  <si>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</si>
  <si>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</si>
  <si>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</si>
  <si>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</si>
  <si>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</si>
  <si>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</si>
  <si>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</si>
  <si>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</si>
  <si>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</si>
  <si>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</si>
  <si>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</si>
  <si>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</si>
  <si>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</si>
  <si>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</si>
  <si>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</si>
  <si>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</si>
  <si>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</si>
  <si>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</si>
  <si>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</si>
  <si>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</si>
  <si>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</si>
  <si>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</si>
  <si>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</si>
  <si>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</si>
  <si>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</si>
  <si>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</si>
  <si>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</si>
  <si>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</si>
  <si>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</si>
  <si>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</si>
  <si>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</si>
  <si>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</si>
  <si>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</si>
  <si>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</si>
  <si>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</si>
  <si>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</si>
  <si>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</si>
  <si>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</si>
  <si>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</si>
  <si>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</si>
  <si>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</si>
  <si>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</si>
  <si>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</si>
  <si>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</si>
  <si>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</si>
  <si>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</si>
  <si>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</si>
  <si>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</si>
  <si>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</si>
  <si>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</si>
  <si>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</si>
  <si>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</si>
  <si>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</si>
  <si>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</si>
  <si>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</si>
  <si>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</si>
  <si>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</si>
  <si>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</si>
  <si>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</si>
  <si>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</si>
  <si>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</si>
  <si>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</si>
  <si>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</si>
  <si>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</si>
  <si>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</si>
  <si>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</si>
  <si>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</si>
  <si>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</si>
  <si>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</si>
  <si>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</si>
  <si>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</si>
  <si>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</si>
  <si>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</si>
  <si>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</si>
  <si>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</si>
  <si>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</si>
  <si>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</si>
  <si>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</si>
  <si>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</si>
  <si>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</si>
  <si>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</si>
  <si>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</si>
  <si>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</si>
  <si>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</si>
  <si>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</si>
  <si>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</si>
  <si>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</si>
  <si>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</si>
  <si>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</si>
  <si>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</si>
  <si>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</si>
  <si>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</si>
  <si>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</si>
  <si>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</si>
  <si>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</si>
  <si>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</si>
  <si>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</si>
  <si>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</si>
  <si>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</si>
  <si>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</si>
  <si>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</si>
  <si>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</si>
  <si>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</si>
  <si>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</si>
  <si>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</si>
  <si>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</si>
  <si>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</si>
  <si>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</si>
  <si>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</si>
  <si>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</si>
  <si>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</si>
  <si>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</si>
  <si>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</si>
  <si>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</si>
  <si>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</si>
  <si>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</si>
  <si>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</si>
  <si>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</si>
  <si>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</si>
  <si>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</si>
  <si>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</si>
  <si>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</si>
  <si>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</si>
  <si>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</si>
  <si>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</si>
  <si>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</si>
  <si>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</si>
  <si>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</si>
  <si>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</si>
  <si>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</si>
  <si>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</si>
  <si>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</si>
  <si>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</si>
  <si>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</si>
  <si>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</si>
  <si>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</si>
  <si>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</si>
  <si>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</si>
  <si>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</si>
  <si>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</si>
  <si>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</si>
  <si>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</si>
  <si>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</si>
  <si>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</si>
  <si>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</si>
  <si>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</si>
  <si>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</si>
  <si>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</si>
  <si>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</si>
  <si>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</si>
  <si>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</si>
  <si>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</si>
  <si>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</si>
  <si>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</si>
  <si>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</si>
  <si>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</si>
  <si>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</si>
  <si>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</si>
  <si>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</si>
  <si>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</si>
  <si>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</si>
  <si>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</si>
  <si>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</si>
  <si>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</si>
  <si>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</si>
  <si>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</si>
  <si>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</si>
  <si>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</si>
  <si>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</si>
  <si>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</si>
  <si>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</si>
  <si>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</si>
  <si>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</si>
  <si>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</si>
  <si>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</si>
  <si>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</si>
  <si>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</si>
  <si>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</si>
  <si>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</si>
  <si>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</si>
  <si>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</si>
  <si>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</si>
  <si>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</si>
  <si>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</si>
  <si>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</si>
  <si>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</si>
  <si>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</si>
  <si>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</si>
  <si>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</si>
  <si>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</si>
  <si>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</si>
  <si>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</si>
  <si>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</si>
  <si>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</si>
  <si>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</si>
  <si>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</si>
  <si>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</si>
  <si>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</si>
  <si>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</si>
  <si>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</si>
  <si>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</si>
  <si>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</si>
  <si>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</si>
  <si>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</si>
  <si>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</si>
  <si>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</si>
  <si>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</si>
  <si>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</si>
  <si>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</si>
  <si>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</si>
  <si>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</si>
  <si>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</si>
  <si>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</si>
  <si>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</si>
  <si>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</si>
  <si>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</si>
  <si>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</si>
  <si>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</si>
  <si>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</si>
  <si>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</si>
  <si>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</si>
  <si>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</si>
  <si>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</si>
  <si>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</si>
  <si>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</si>
  <si>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</si>
  <si>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</si>
  <si>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</si>
  <si>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</si>
  <si>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</si>
  <si>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</si>
  <si>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</si>
  <si>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</si>
  <si>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</si>
  <si>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</si>
  <si>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</si>
  <si>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</si>
  <si>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</si>
  <si>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</si>
  <si>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</si>
  <si>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</si>
  <si>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</si>
  <si>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</si>
  <si>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</si>
  <si>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</si>
  <si>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</si>
  <si>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</si>
  <si>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</si>
  <si>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</si>
  <si>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</si>
  <si>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</si>
  <si>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</si>
  <si>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</si>
  <si>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</si>
  <si>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</si>
  <si>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</si>
  <si>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</si>
  <si>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</si>
  <si>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</si>
  <si>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</si>
  <si>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</si>
  <si>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</si>
  <si>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</si>
  <si>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</si>
  <si>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</si>
  <si>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</si>
  <si>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</si>
  <si>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</si>
  <si>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</si>
  <si>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</si>
  <si>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</si>
  <si>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</si>
  <si>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</si>
  <si>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</si>
  <si>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</si>
  <si>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</si>
  <si>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</si>
  <si>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</si>
  <si>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</si>
  <si>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</si>
  <si>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</si>
  <si>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</si>
  <si>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</si>
  <si>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</si>
  <si>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</si>
  <si>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</si>
  <si>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</si>
  <si>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</si>
  <si>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</si>
  <si>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</si>
  <si>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</si>
  <si>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</si>
  <si>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</si>
  <si>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</si>
  <si>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</si>
  <si>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</si>
  <si>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</si>
  <si>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</si>
  <si>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</si>
  <si>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</si>
  <si>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</si>
  <si>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</si>
  <si>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</si>
  <si>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</si>
  <si>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</si>
  <si>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</si>
  <si>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</si>
  <si>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</si>
  <si>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</si>
  <si>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</si>
  <si>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</si>
  <si>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</si>
  <si>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</si>
  <si>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</si>
  <si>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</si>
  <si>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</si>
  <si>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</si>
  <si>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</si>
  <si>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</si>
  <si>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</si>
  <si>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</si>
  <si>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</si>
  <si>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</si>
  <si>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</si>
  <si>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</si>
  <si>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</si>
  <si>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</si>
  <si>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</si>
  <si>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</si>
  <si>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</si>
  <si>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</si>
  <si>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</si>
  <si>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</si>
  <si>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</si>
  <si>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</si>
  <si>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</si>
  <si>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</si>
  <si>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</si>
  <si>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</si>
  <si>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</si>
  <si>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</si>
  <si>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</si>
  <si>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</si>
  <si>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</si>
  <si>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</si>
  <si>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</si>
  <si>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</si>
  <si>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</si>
  <si>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</si>
  <si>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</si>
  <si>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</si>
  <si>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</si>
  <si>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</si>
  <si>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</si>
  <si>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</si>
  <si>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</si>
  <si>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</si>
  <si>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</si>
  <si>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</si>
  <si>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</si>
  <si>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</si>
  <si>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</si>
  <si>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</si>
  <si>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</si>
  <si>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</si>
  <si>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</si>
  <si>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</si>
  <si>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</si>
  <si>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</si>
  <si>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</si>
  <si>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</si>
  <si>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</si>
  <si>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</si>
  <si>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</si>
  <si>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</si>
  <si>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</si>
  <si>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</si>
  <si>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</si>
  <si>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</si>
  <si>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</si>
  <si>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</si>
  <si>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</si>
  <si>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</si>
  <si>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</si>
  <si>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</si>
  <si>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</si>
  <si>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</si>
  <si>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</si>
  <si>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</si>
  <si>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</si>
  <si>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</si>
  <si>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</si>
  <si>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</si>
  <si>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</si>
  <si>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</si>
  <si>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</si>
  <si>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</si>
  <si>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</si>
  <si>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</si>
  <si>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</si>
  <si>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</si>
  <si>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</si>
  <si>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</si>
  <si>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</si>
  <si>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</si>
  <si>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</si>
  <si>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</si>
  <si>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</si>
  <si>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</si>
  <si>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</si>
  <si>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</si>
  <si>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</si>
  <si>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</si>
  <si>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</si>
  <si>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</si>
  <si>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</si>
  <si>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</si>
  <si>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</si>
  <si>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</si>
  <si>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</si>
  <si>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</si>
  <si>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</si>
  <si>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</si>
  <si>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</si>
  <si>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</si>
  <si>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</si>
  <si>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</si>
  <si>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</si>
  <si>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</si>
  <si>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</si>
  <si>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</si>
  <si>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</si>
  <si>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</si>
  <si>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</si>
  <si>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</si>
  <si>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</si>
  <si>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</si>
  <si>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</si>
  <si>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</si>
  <si>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</si>
  <si>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</si>
  <si>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</si>
  <si>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</si>
  <si>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</si>
  <si>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</si>
  <si>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</si>
  <si>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</si>
  <si>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</si>
  <si>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</si>
  <si>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</si>
  <si>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</si>
  <si>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</si>
  <si>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</si>
  <si>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</si>
  <si>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</si>
  <si>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</si>
  <si>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</si>
  <si>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</si>
  <si>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</si>
  <si>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</si>
  <si>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</si>
  <si>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</si>
  <si>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</si>
  <si>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</si>
  <si>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</si>
  <si>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</si>
  <si>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</si>
  <si>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</si>
  <si>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</si>
  <si>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</si>
  <si>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</si>
  <si>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</si>
  <si>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</si>
  <si>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</si>
  <si>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</si>
  <si>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</si>
  <si>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</si>
  <si>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</si>
  <si>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</si>
  <si>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</si>
  <si>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</si>
  <si>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</si>
  <si>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</si>
  <si>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</si>
  <si>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</si>
  <si>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</si>
  <si>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</si>
  <si>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</si>
  <si>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</si>
  <si>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</si>
  <si>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</si>
  <si>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</si>
  <si>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</si>
  <si>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</si>
  <si>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</si>
  <si>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</si>
  <si>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</si>
  <si>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</si>
  <si>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</si>
  <si>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</si>
  <si>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</si>
  <si>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</si>
  <si>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</si>
  <si>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</si>
  <si>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</si>
  <si>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</si>
  <si>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</si>
  <si>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</si>
  <si>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</si>
  <si>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</si>
  <si>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</si>
  <si>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</si>
  <si>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</si>
  <si>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</si>
  <si>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</si>
  <si>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</si>
  <si>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</si>
  <si>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</si>
  <si>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</si>
  <si>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</si>
  <si>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</si>
  <si>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</si>
  <si>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</si>
  <si>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</si>
  <si>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</si>
  <si>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</si>
  <si>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</si>
  <si>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</si>
  <si>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</si>
  <si>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</si>
  <si>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</si>
  <si>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</si>
  <si>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</si>
  <si>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</si>
  <si>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</si>
  <si>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</si>
  <si>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</si>
  <si>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</si>
  <si>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</si>
  <si>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</si>
  <si>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</si>
  <si>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</si>
  <si>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</si>
  <si>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</si>
  <si>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</si>
  <si>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</si>
  <si>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</si>
  <si>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</si>
  <si>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</si>
  <si>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</si>
  <si>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</si>
  <si>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</si>
  <si>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</si>
  <si>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</si>
  <si>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</si>
  <si>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</si>
  <si>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</si>
  <si>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</si>
  <si>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</si>
  <si>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</si>
  <si>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</si>
  <si>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</si>
  <si>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</si>
  <si>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</si>
  <si>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</si>
  <si>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</si>
  <si>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</si>
  <si>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</si>
  <si>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</si>
  <si>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</si>
  <si>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</si>
  <si>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</si>
  <si>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</si>
  <si>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</si>
  <si>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</si>
  <si>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</si>
  <si>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</si>
  <si>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</si>
  <si>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</si>
  <si>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</si>
  <si>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</si>
  <si>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</si>
  <si>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</si>
  <si>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</si>
  <si>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</si>
  <si>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</si>
  <si>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</si>
  <si>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</si>
  <si>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</si>
  <si>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</si>
  <si>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</si>
  <si>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</si>
  <si>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</si>
  <si>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</si>
  <si>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</si>
  <si>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</si>
  <si>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</si>
  <si>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</si>
  <si>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</si>
  <si>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</si>
  <si>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</si>
  <si>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</si>
  <si>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</si>
  <si>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</si>
  <si>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</si>
  <si>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</si>
  <si>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</si>
  <si>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</si>
  <si>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</si>
  <si>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</si>
  <si>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</si>
  <si>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</si>
  <si>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</si>
  <si>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</si>
  <si>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</si>
  <si>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</si>
  <si>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</si>
  <si>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</si>
  <si>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</si>
  <si>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</si>
  <si>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</si>
  <si>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</si>
  <si>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</si>
  <si>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</si>
  <si>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</si>
  <si>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</si>
  <si>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</si>
  <si>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</si>
  <si>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</si>
  <si>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</si>
  <si>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</si>
  <si>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</si>
  <si>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</si>
  <si>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</si>
  <si>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</si>
  <si>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</si>
  <si>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</si>
  <si>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</si>
  <si>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</si>
  <si>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</si>
  <si>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</si>
  <si>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</si>
  <si>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</si>
  <si>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</si>
  <si>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</si>
  <si>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</si>
  <si>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</si>
  <si>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</si>
  <si>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</si>
  <si>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</si>
  <si>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</si>
  <si>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</si>
  <si>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</si>
  <si>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</si>
  <si>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</si>
  <si>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</si>
  <si>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</si>
  <si>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</si>
  <si>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</si>
  <si>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</si>
  <si>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</si>
  <si>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</si>
  <si>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</si>
  <si>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</si>
  <si>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</si>
  <si>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</si>
  <si>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</si>
  <si>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</si>
  <si>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</si>
  <si>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</si>
  <si>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</si>
  <si>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</si>
  <si>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</si>
  <si>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</si>
  <si>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</si>
  <si>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</si>
  <si>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</si>
  <si>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</si>
  <si>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</si>
  <si>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</si>
  <si>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</si>
  <si>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</si>
  <si>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</si>
  <si>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</si>
  <si>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</si>
  <si>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</si>
  <si>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</si>
  <si>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</si>
  <si>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</si>
  <si>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</si>
  <si>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</si>
  <si>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</si>
  <si>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</si>
  <si>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</si>
  <si>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</si>
  <si>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</si>
  <si>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</si>
  <si>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</si>
  <si>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</si>
  <si>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</si>
  <si>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</si>
  <si>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</si>
  <si>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</si>
  <si>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</si>
  <si>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</si>
  <si>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</si>
  <si>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</si>
  <si>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</si>
  <si>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</si>
  <si>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</si>
  <si>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</si>
  <si>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</si>
  <si>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</si>
  <si>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</si>
  <si>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</si>
  <si>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</si>
  <si>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</si>
  <si>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</si>
  <si>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</si>
  <si>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</si>
  <si>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</si>
  <si>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</si>
  <si>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</si>
  <si>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</si>
  <si>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</si>
  <si>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</si>
  <si>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</si>
  <si>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 xml:space="preserve">Paraiška teikiama kvietimui, kuriame tinkamais pareiškejais gali būti: </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</si>
  <si>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</si>
  <si>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</si>
  <si>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</si>
  <si>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</si>
  <si>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</si>
  <si>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</si>
  <si>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</si>
  <si>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</si>
  <si>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</si>
  <si>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</si>
  <si>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</si>
  <si>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</si>
  <si>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</si>
  <si>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</si>
  <si>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</si>
  <si>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5.6.</t>
  </si>
  <si>
    <t>5.6.1.</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</si>
  <si>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</si>
  <si>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</si>
  <si>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</si>
  <si>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</si>
  <si>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</si>
  <si>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</si>
  <si>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</si>
  <si>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</si>
  <si>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</si>
  <si>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</si>
  <si>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</si>
  <si>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</si>
  <si>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</si>
  <si>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</si>
  <si>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</si>
  <si>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</si>
  <si>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</si>
  <si>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</si>
  <si>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</si>
  <si>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</si>
  <si>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</si>
  <si>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</si>
  <si>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</si>
  <si>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</si>
  <si>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</si>
  <si>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</si>
  <si>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</si>
  <si>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</si>
  <si>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</si>
  <si>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</si>
  <si>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</si>
  <si>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</si>
  <si>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</si>
  <si>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</si>
  <si>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</si>
  <si>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</si>
  <si>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</si>
  <si>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</si>
  <si>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</si>
  <si>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</si>
  <si>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</si>
  <si>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</si>
  <si>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</si>
  <si>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</si>
  <si>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</si>
  <si>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</si>
  <si>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</si>
  <si>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</si>
  <si>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</si>
  <si>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</si>
  <si>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</si>
  <si>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</si>
  <si>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</si>
  <si>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</si>
  <si>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</si>
  <si>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</si>
  <si>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</si>
  <si>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</si>
  <si>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</si>
  <si>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</si>
  <si>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</si>
  <si>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</si>
  <si>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</si>
  <si>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</si>
  <si>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</si>
  <si>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</si>
  <si>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</si>
  <si>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</si>
  <si>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</si>
  <si>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</si>
  <si>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</si>
  <si>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</si>
  <si>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</si>
  <si>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</si>
  <si>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</si>
  <si>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</si>
  <si>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</si>
  <si>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</si>
  <si>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</si>
  <si>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</si>
  <si>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</si>
  <si>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</si>
  <si>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</si>
  <si>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</si>
  <si>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</si>
  <si>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</si>
  <si>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</si>
  <si>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</si>
  <si>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</si>
  <si>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</si>
  <si>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</si>
  <si>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</si>
  <si>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</si>
  <si>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</si>
  <si>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</si>
  <si>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</si>
  <si>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</si>
  <si>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</si>
  <si>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</si>
  <si>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</si>
  <si>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</si>
  <si>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</si>
  <si>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</si>
  <si>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</si>
  <si>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 Nr. FR-2154</t>
  </si>
  <si>
    <t>VPS 4 priemonės „Aplinkai palankaus smulkaus verslo kūrimas ir plėtra“</t>
  </si>
  <si>
    <t>Šalčininkų  rajono vietos veiklos grupė</t>
  </si>
  <si>
    <t>Šalčininkų r. savivaldybė</t>
  </si>
  <si>
    <t xml:space="preserve">Pagrindinis BŽŪP tikslas, kurį įgyvendina VPS priemonė: SO8. Skatinti užimtumą, augimą, lyčių lygybę, įskaitant moterų dalyvavimą ūkininkavimo veikloje, socialinę įtrauktį ir vietos plėtrą kaimo vietovėse, įskaitant žiedinę bioekonomiką ir tvarią miškininkystę.
Pokytis, kurio siekiama VPS priemone: 1)  Tvariai vystoma  aplinka sudaro  galimybes būti sveikiems, rūpintis savo sveikata, aktyviai gyventi, sportuoti, jaustis gerai tiek fiziškai, tiek psichologiškai 2) Įgyvendinamos aplinkai draugiškos iniciatyvos, paslaugos bei žmonių sąmoningumas prisideda prie  artėjimo link klimatui neutralių seniūnijų, o tai kartu prisideda ir prie bendros "Žaliojo kurso strategijos" tikslo; 3)  Išaugęs paslaugų skaičius poilsio, pramogų, aktyvaus laisvalaikio sektoriuose (6 naujos paslaugos).
</t>
  </si>
  <si>
    <t>Taikomi reikalavimai (bent 1 iš alternatyvų): 1)  investicijos į pažangaus (sumanaus) kaimo kūrimą, klimatą ir ekologiškumą, tvarios infrastruktūros vystymą, technologinius  ir skaitmeninius sprendimus;  2) VP veiklos apima viso ir (arba) dalies žiedinės ekonomikos ciklo įgyvendinimą; 3) VP veiklos nukreiptos į tvaraus turizmo vystymą</t>
  </si>
  <si>
    <t xml:space="preserve">Modernių arba skaitmeninių technologijų panaudojimas. Projekto metu skatinamas išmaniųjų, skaitmeninių poilsio ir paslaugų infrastruktūros plėtrą </t>
  </si>
  <si>
    <t>Vertinama pagal paraiškoje nurodytą informaciją (3.1 -3.5 punktus)  ir verslo plane 2.1.1.1.-2.1.1.3 punktuose pateikta informacija.</t>
  </si>
  <si>
    <t>Atitiktis atrankos kriterijui nustatoma mokėjimo prašymų/ įgyvendinimo ataskaitų vertinimo metu, pagal vietos projekto vykdytojo pateiktus duomenis ir/arba pridedamus dokumentus. Kontrolės metu tikrinama ar išlaikomas modernių ar skaitmeninių technologijų panaudojimas</t>
  </si>
  <si>
    <t>VP projekte įtraukiamas vietos išteklių (gamtos, kultūros, istorijos, žmonių ir kt) panaudojimas, juos populiarinant ir panaudojant verslo kūrimo ir (arba) plėtros procese</t>
  </si>
  <si>
    <t>Projekto veikla atitinka sąlygos: tvarios ir socialiai atsakingos ekonomikos vystymuisi būtina pasitelkti regiono patrauklumą turistams ir menininkams, stiprinti bendradarbiavimą tarp privataus ir viešojo sektoriaus, pritaikyti  turizmo infrastruktūrą lankytojų poreikiams, papildomos maitinimo, apgyvendinimo, konferencinio turizmo, renginių prie lankytinų Šalčininkų rajono vietuose paslaugos</t>
  </si>
  <si>
    <t>Kitą pritaikytą turizmo infrastruktūrą lankytojų poreikiams</t>
  </si>
  <si>
    <t>Vertinama pagal paraiškoje nurodytą informaciją (3.1 -3.5 punktus) ir  ir verslo plane 2.1.1.1.-2.1.1.3 punktuose pateikta informacija.</t>
  </si>
  <si>
    <t xml:space="preserve">Kartu su metine ir galutine ataskaita teikiama informacija apie vykdomą  veiklą ir jos kiekybinius rodiklius per metus (lankytojų skaičius) </t>
  </si>
  <si>
    <t>Vykdomas tvarus, antrinių daiktų ir (arba) žaliavų  panaudojimą skatinantis verslas</t>
  </si>
  <si>
    <t>Vertinama pagal paraiškoje nurodytą informaciją (3.1 -3.5 punktus) ir verslo plane pateikta informacija apie verslo idėjos dalyje ir verslo plane 2.1.1.1.-2.1.1.3 punktuose pateikta informacija.</t>
  </si>
  <si>
    <t xml:space="preserve">Su  galutinemis ie metinemis ataskaitomis  pateikiama informacija apie vykdomą antrinių žaliavų ir (arba) daiktų panaudojimą (nurodomi kiekybiniai rodikliai) </t>
  </si>
  <si>
    <t xml:space="preserve">Sukurtas didesnis darbo vietų skaičius. </t>
  </si>
  <si>
    <t>Daugiau negu 2 etatai</t>
  </si>
  <si>
    <t xml:space="preserve">Sukuriamo nuo 1,1 iki 2 etatų (imtinai).              </t>
  </si>
  <si>
    <t>Vertinama pagal paraiškoje nurodytą informaciją (3.1 -3.5 punktus, 8.1.3, 8.1.4 punktus) ir verslo plane 2.1.1.1.-2.1.1.3 punktuose pateikta informacija</t>
  </si>
  <si>
    <t>Kartu su metine ir galutinr ataskaita teikiamos naujai sukurtų darbo vietų darbuotojų darbo sutartis, darbo laiko apskaitos, darbo užmokesčio priskaičiavimo žiniaraščiai</t>
  </si>
  <si>
    <t xml:space="preserve">Vietos projekte numatytas AEI panaudojimas ir (ar) energijos efektyvumo didinimas </t>
  </si>
  <si>
    <t>AEI panaudojimas ir (ar) energijos efektyvumo didinimas
Projektas numato atsinaujinančių energijos išteklių (AEI) panaudojimą ir (ar) energijos vartojimo efektyvumo didinimo priemones, siekiant sumažinti energijos sąnaudas, šiltnamio efektą sukeliančių dujų emisijas bei neigiamą poveikį aplinkai. Diegiami sprendimai prisideda prie tvaraus energijos naudojimo, didina energinį savarankiškumą ir užtikrina ilgalaikę ekonominę bei aplinkosauginę naudą vietos bendruomenei.</t>
  </si>
  <si>
    <t>Vertinama pagal paraiškoje nurodytą informaciją (3.1 -3.5 punktus) ir verslo plane pateikta informacija apie verslo idėjos dalyje.</t>
  </si>
  <si>
    <t xml:space="preserve">Kartu su metinemis ir galutinemis ataskaitomis patvirtinamas AEI panaudojimas, arba energijos efektyvumo didinimas teikiant pagrindimą įrodančias pažymas ir kt </t>
  </si>
  <si>
    <t>VP  veiklos nėra susiję su statybų verslu  ir  (arba) paslaugų statybų verslui teikimu</t>
  </si>
  <si>
    <t>VP veiklos nėra susijusios su statybų verslu ir (ar) paslaugų teikimu statybų sektoriui. Projektas neapima statybos darbų vykdymo, statybos paslaugų teikimo ar kitų veiklų, tiesiogiai orientuotų į statybų verslo aptarnavimą. VP veiklos nukreiptos į kito pobūdžio ekonominę veiklą, nesusijusią su statybų sektoriumi.</t>
  </si>
  <si>
    <t>Atitiktis vietos projekto atrankos kriterijui nustatoma vietos projekto paraiškos vertinimo metu pagal pareiškėjo pateiktą Juridinių asmenų registro išrašą ir VĮ „Registrų centras“ viešos juridinių asmenų paieškos duomenis (www.registrucentras.lt) ir paraiškos 5 lentelės dalyje „Vietos projekto atitikties vietos projektų atrankos kriterijui pagrindimas“ pateiktą informaciją.</t>
  </si>
  <si>
    <t>Atitiktis atrankos kriterijui nustatoma mokėjimo prašymų/ įgyvendinimo ataskaitų vertinimo metu, pagal vietos projekto vykdytojo pateiktus duomenis ir/arba pridedamus dokumentus.</t>
  </si>
  <si>
    <t>Projekto metu diegiami modernūs ir skaitmeniniai sprendimai, skirti išmanios poilsio ir paslaugų infrastruktūros plėtrai, gerinant paslaugų prieinamumą, funkcionalumą ir naudotojų patirtį.</t>
  </si>
  <si>
    <t>Mokymų/renginio programa (taikoma jeigu orojekte yra numatyti mokymai arba renginiai)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</si>
</sst>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theme="5" tint="0.79998168889431442"/>
        <bgColor rgb="FFFBE4D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4" borderId="0" applyNumberFormat="0" applyBorder="0" applyAlignment="0" applyProtection="0"/>
    <xf numFmtId="0" fontId="1" fillId="25" borderId="0" applyNumberFormat="0" applyBorder="0" applyAlignment="0" applyProtection="0"/>
  </cellStyleXfs>
  <cellXfs count="503">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17" fillId="0" borderId="0" xfId="0" applyFont="1" applyAlignment="1">
      <alignment vertical="center"/>
    </xf>
    <xf numFmtId="0" fontId="10" fillId="0" borderId="5" xfId="0" applyFont="1" applyBorder="1"/>
    <xf numFmtId="0" fontId="4" fillId="0" borderId="5" xfId="0" applyFont="1" applyBorder="1"/>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10"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3"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12" fillId="9" borderId="8"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65" fillId="9" borderId="8" xfId="0" applyFont="1" applyFill="1" applyBorder="1" applyAlignment="1" applyProtection="1">
      <alignment wrapText="1"/>
      <protection locked="0"/>
    </xf>
    <xf numFmtId="0" fontId="26" fillId="9" borderId="8" xfId="0" applyFont="1" applyFill="1" applyBorder="1" applyAlignment="1" applyProtection="1">
      <alignment wrapText="1"/>
      <protection locked="0"/>
    </xf>
    <xf numFmtId="0" fontId="7" fillId="9" borderId="8" xfId="0" applyFont="1" applyFill="1" applyBorder="1" applyAlignment="1" applyProtection="1">
      <alignment wrapText="1"/>
      <protection locked="0"/>
    </xf>
    <xf numFmtId="0" fontId="28" fillId="9" borderId="8" xfId="0" applyFont="1" applyFill="1" applyBorder="1" applyAlignment="1" applyProtection="1">
      <alignment horizontal="center" wrapText="1"/>
      <protection locked="0"/>
    </xf>
    <xf numFmtId="0" fontId="1" fillId="24" borderId="23" xfId="8" applyBorder="1" applyAlignment="1" applyProtection="1">
      <alignment horizontal="center" vertical="center" wrapText="1"/>
      <protection locked="0"/>
    </xf>
    <xf numFmtId="0" fontId="1" fillId="24" borderId="23" xfId="8" applyBorder="1" applyAlignment="1" applyProtection="1">
      <alignment horizontal="right" vertical="center" wrapText="1"/>
      <protection locked="0"/>
    </xf>
    <xf numFmtId="0" fontId="1" fillId="24" borderId="8" xfId="8" applyBorder="1" applyAlignment="1" applyProtection="1">
      <alignment horizontal="center" vertical="center" wrapText="1"/>
      <protection locked="0"/>
    </xf>
    <xf numFmtId="0" fontId="1" fillId="24" borderId="8" xfId="8" applyBorder="1" applyAlignment="1" applyProtection="1">
      <alignment horizontal="right" vertical="center" wrapText="1"/>
      <protection locked="0"/>
    </xf>
    <xf numFmtId="0" fontId="1" fillId="25" borderId="21" xfId="9" applyBorder="1" applyAlignment="1">
      <alignment horizontal="center" vertical="center" wrapText="1"/>
    </xf>
    <xf numFmtId="0" fontId="1" fillId="25" borderId="21" xfId="9" applyBorder="1" applyAlignment="1">
      <alignment horizontal="right" vertical="center" wrapText="1"/>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4" fillId="13" borderId="21" xfId="0" applyFont="1" applyFill="1" applyBorder="1" applyAlignment="1" applyProtection="1">
      <alignment horizontal="center" vertical="center"/>
      <protection locked="0"/>
    </xf>
    <xf numFmtId="0" fontId="14" fillId="5" borderId="8" xfId="0" applyFont="1" applyFill="1" applyBorder="1" applyAlignment="1">
      <alignment vertical="center" wrapText="1"/>
    </xf>
    <xf numFmtId="0" fontId="26" fillId="17" borderId="12" xfId="0" applyFont="1" applyFill="1" applyBorder="1" applyAlignment="1">
      <alignment vertical="center" wrapText="1"/>
    </xf>
    <xf numFmtId="0" fontId="12" fillId="0" borderId="0" xfId="0" applyFont="1" applyAlignment="1">
      <alignment horizontal="center"/>
    </xf>
    <xf numFmtId="0" fontId="17" fillId="7" borderId="8" xfId="0" applyFont="1" applyFill="1" applyBorder="1" applyAlignment="1">
      <alignment horizontal="center" vertical="center" wrapText="1"/>
    </xf>
    <xf numFmtId="0" fontId="12" fillId="0" borderId="5" xfId="0" applyFont="1" applyBorder="1" applyAlignment="1">
      <alignment wrapText="1"/>
    </xf>
    <xf numFmtId="0" fontId="12" fillId="9" borderId="8" xfId="0" applyFont="1" applyFill="1" applyBorder="1" applyAlignment="1" applyProtection="1">
      <alignment vertical="center" wrapText="1"/>
      <protection locked="0"/>
    </xf>
    <xf numFmtId="0" fontId="12" fillId="13" borderId="8" xfId="0" applyFont="1" applyFill="1" applyBorder="1" applyAlignment="1" applyProtection="1">
      <alignment wrapText="1"/>
      <protection locked="0"/>
    </xf>
    <xf numFmtId="0" fontId="12" fillId="9" borderId="8" xfId="0" applyFont="1" applyFill="1" applyBorder="1" applyAlignment="1" applyProtection="1">
      <alignment horizontal="center" vertical="center"/>
      <protection locked="0"/>
    </xf>
    <xf numFmtId="0" fontId="12" fillId="7" borderId="8" xfId="0" applyFont="1" applyFill="1" applyBorder="1"/>
    <xf numFmtId="0" fontId="12" fillId="4" borderId="8" xfId="0" applyFont="1" applyFill="1" applyBorder="1" applyProtection="1">
      <protection locked="0"/>
    </xf>
    <xf numFmtId="0" fontId="12" fillId="9" borderId="8" xfId="0" applyFont="1" applyFill="1" applyBorder="1" applyAlignment="1" applyProtection="1">
      <alignment horizontal="center"/>
      <protection locked="0"/>
    </xf>
    <xf numFmtId="0" fontId="12" fillId="9" borderId="8" xfId="0" applyFont="1" applyFill="1" applyBorder="1" applyProtection="1">
      <protection locked="0"/>
    </xf>
    <xf numFmtId="0" fontId="15" fillId="0" borderId="5" xfId="5" applyFont="1"/>
    <xf numFmtId="0" fontId="15" fillId="9" borderId="8" xfId="0" applyFont="1" applyFill="1" applyBorder="1" applyAlignment="1" applyProtection="1">
      <alignment horizontal="center"/>
      <protection locked="0"/>
    </xf>
    <xf numFmtId="0" fontId="15" fillId="9" borderId="8" xfId="5" applyFont="1" applyFill="1" applyBorder="1" applyAlignment="1" applyProtection="1">
      <alignment vertical="center" wrapText="1"/>
      <protection locked="0"/>
    </xf>
    <xf numFmtId="0" fontId="15" fillId="9" borderId="8" xfId="5" applyFont="1" applyFill="1" applyBorder="1" applyAlignment="1" applyProtection="1">
      <alignment wrapText="1"/>
      <protection locked="0"/>
    </xf>
    <xf numFmtId="0" fontId="15" fillId="9" borderId="8" xfId="5" applyFont="1" applyFill="1" applyBorder="1" applyAlignment="1" applyProtection="1">
      <alignment horizontal="center"/>
      <protection locked="0"/>
    </xf>
    <xf numFmtId="0" fontId="15" fillId="9" borderId="8" xfId="5" applyFont="1" applyFill="1" applyBorder="1" applyProtection="1">
      <protection locked="0"/>
    </xf>
    <xf numFmtId="0" fontId="17" fillId="9" borderId="8" xfId="0" applyFont="1" applyFill="1" applyBorder="1" applyAlignment="1" applyProtection="1">
      <alignment horizontal="left" vertical="center"/>
      <protection locked="0"/>
    </xf>
    <xf numFmtId="0" fontId="61" fillId="0" borderId="0" xfId="0" applyFont="1" applyAlignment="1">
      <alignment vertical="center"/>
    </xf>
    <xf numFmtId="0" fontId="52" fillId="0" borderId="0" xfId="0" applyFont="1" applyAlignment="1">
      <alignment vertical="center"/>
    </xf>
    <xf numFmtId="0" fontId="14" fillId="16" borderId="8" xfId="0" applyFont="1" applyFill="1" applyBorder="1" applyAlignment="1">
      <alignment horizontal="center" wrapText="1"/>
    </xf>
    <xf numFmtId="14" fontId="4" fillId="2" borderId="5" xfId="0" applyNumberFormat="1" applyFont="1" applyFill="1" applyBorder="1" applyAlignment="1">
      <alignment vertical="center"/>
    </xf>
    <xf numFmtId="0" fontId="46" fillId="21"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5" borderId="8" xfId="0" applyFont="1" applyFill="1" applyBorder="1" applyAlignment="1">
      <alignment horizontal="left" vertical="top"/>
    </xf>
    <xf numFmtId="0" fontId="47" fillId="5" borderId="8" xfId="0" applyFont="1" applyFill="1" applyBorder="1" applyAlignment="1">
      <alignment horizontal="left" vertical="top" wrapText="1"/>
    </xf>
    <xf numFmtId="0" fontId="47" fillId="0" borderId="8" xfId="0" applyFont="1" applyBorder="1" applyAlignment="1">
      <alignment horizontal="left" vertical="top"/>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1" borderId="8" xfId="0" applyFont="1" applyFill="1" applyBorder="1" applyAlignment="1">
      <alignment horizontal="right" vertical="center" wrapText="1"/>
    </xf>
    <xf numFmtId="0" fontId="47" fillId="0" borderId="8" xfId="0" applyFont="1" applyBorder="1" applyAlignment="1">
      <alignment vertical="center"/>
    </xf>
    <xf numFmtId="0" fontId="39" fillId="0" borderId="0" xfId="0" applyFont="1" applyAlignment="1">
      <alignment horizontal="center"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8" xfId="0" applyFont="1" applyFill="1" applyBorder="1" applyAlignment="1">
      <alignment vertical="center"/>
    </xf>
    <xf numFmtId="0" fontId="4" fillId="22" borderId="10" xfId="0" applyFont="1" applyFill="1" applyBorder="1" applyAlignment="1" applyProtection="1">
      <alignment horizontal="center" vertical="center" wrapText="1"/>
      <protection locked="0"/>
    </xf>
    <xf numFmtId="0" fontId="4" fillId="22" borderId="11" xfId="0" applyFont="1" applyFill="1" applyBorder="1" applyAlignment="1" applyProtection="1">
      <alignment horizontal="center" vertical="center" wrapText="1"/>
      <protection locked="0"/>
    </xf>
    <xf numFmtId="0" fontId="4" fillId="22" borderId="12" xfId="0" applyFont="1" applyFill="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4" fillId="16" borderId="8" xfId="0" applyFont="1" applyFill="1" applyBorder="1" applyAlignment="1">
      <alignment horizontal="left" vertical="center"/>
    </xf>
    <xf numFmtId="0" fontId="67" fillId="0" borderId="0" xfId="0" applyFont="1" applyAlignment="1">
      <alignment horizontal="center" vertical="top" wrapText="1"/>
    </xf>
    <xf numFmtId="0" fontId="4" fillId="22" borderId="10" xfId="0" applyFont="1" applyFill="1" applyBorder="1" applyAlignment="1" applyProtection="1">
      <alignment horizontal="left" vertical="center" wrapText="1"/>
      <protection locked="0"/>
    </xf>
    <xf numFmtId="0" fontId="4" fillId="22" borderId="11" xfId="0" applyFont="1" applyFill="1" applyBorder="1" applyAlignment="1" applyProtection="1">
      <alignment horizontal="left" vertical="center" wrapText="1"/>
      <protection locked="0"/>
    </xf>
    <xf numFmtId="0" fontId="4" fillId="22"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2" borderId="14" xfId="0" applyFont="1" applyFill="1" applyBorder="1" applyAlignment="1">
      <alignment horizont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9" borderId="8" xfId="0" applyFont="1" applyFill="1" applyBorder="1" applyAlignment="1">
      <alignment horizontal="left" wrapText="1"/>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7" fillId="14" borderId="10" xfId="0" applyFont="1" applyFill="1" applyBorder="1" applyAlignment="1" applyProtection="1">
      <alignment horizontal="center"/>
      <protection locked="0"/>
    </xf>
    <xf numFmtId="0" fontId="7" fillId="14" borderId="11" xfId="0" applyFont="1" applyFill="1" applyBorder="1" applyAlignment="1" applyProtection="1">
      <alignment horizontal="center"/>
      <protection locked="0"/>
    </xf>
    <xf numFmtId="0" fontId="7" fillId="14" borderId="12" xfId="0" applyFont="1" applyFill="1" applyBorder="1" applyAlignment="1" applyProtection="1">
      <alignment horizontal="center"/>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0" fontId="12" fillId="4" borderId="10" xfId="0" applyFont="1" applyFill="1" applyBorder="1" applyAlignment="1" applyProtection="1">
      <alignment horizontal="center"/>
      <protection locked="0"/>
    </xf>
    <xf numFmtId="0" fontId="12" fillId="4" borderId="12" xfId="0" applyFont="1" applyFill="1" applyBorder="1" applyAlignment="1" applyProtection="1">
      <alignment horizontal="center"/>
      <protection locked="0"/>
    </xf>
    <xf numFmtId="0" fontId="12" fillId="9" borderId="10" xfId="0" applyFont="1" applyFill="1" applyBorder="1" applyAlignment="1" applyProtection="1">
      <alignment vertical="center" wrapText="1"/>
      <protection locked="0"/>
    </xf>
    <xf numFmtId="0" fontId="12" fillId="9" borderId="11" xfId="0" applyFont="1" applyFill="1" applyBorder="1" applyAlignment="1" applyProtection="1">
      <alignment vertical="center" wrapText="1"/>
      <protection locked="0"/>
    </xf>
    <xf numFmtId="0" fontId="12" fillId="9" borderId="12" xfId="0" applyFont="1" applyFill="1" applyBorder="1" applyAlignment="1" applyProtection="1">
      <alignment vertical="center" wrapText="1"/>
      <protection locked="0"/>
    </xf>
    <xf numFmtId="0" fontId="17" fillId="7" borderId="8" xfId="0" applyFont="1" applyFill="1" applyBorder="1" applyAlignment="1">
      <alignment horizontal="left"/>
    </xf>
    <xf numFmtId="0" fontId="17" fillId="7" borderId="8" xfId="0" applyFont="1" applyFill="1" applyBorder="1" applyAlignment="1">
      <alignment horizontal="left" vertical="center"/>
    </xf>
    <xf numFmtId="0" fontId="12" fillId="13" borderId="8" xfId="0" applyFont="1" applyFill="1" applyBorder="1" applyAlignment="1" applyProtection="1">
      <alignment horizontal="center" vertical="center" wrapText="1"/>
      <protection locked="0"/>
    </xf>
    <xf numFmtId="0" fontId="17" fillId="7" borderId="10" xfId="0" applyFont="1" applyFill="1" applyBorder="1" applyAlignment="1">
      <alignment horizontal="center" vertical="center"/>
    </xf>
    <xf numFmtId="0" fontId="17" fillId="7" borderId="11" xfId="0" applyFont="1" applyFill="1" applyBorder="1" applyAlignment="1">
      <alignment horizontal="center" vertical="center"/>
    </xf>
    <xf numFmtId="0" fontId="17" fillId="7" borderId="12" xfId="0"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17" fillId="4" borderId="10" xfId="0" applyFont="1" applyFill="1" applyBorder="1" applyAlignment="1" applyProtection="1">
      <alignment horizontal="center" vertical="center"/>
      <protection locked="0"/>
    </xf>
    <xf numFmtId="0" fontId="17" fillId="4" borderId="12" xfId="0" applyFont="1" applyFill="1" applyBorder="1" applyAlignment="1" applyProtection="1">
      <alignment horizontal="center" vertical="center"/>
      <protection locked="0"/>
    </xf>
    <xf numFmtId="0" fontId="12" fillId="9" borderId="10" xfId="0" applyFont="1" applyFill="1" applyBorder="1" applyAlignment="1" applyProtection="1">
      <alignment horizontal="left" vertical="center"/>
      <protection locked="0"/>
    </xf>
    <xf numFmtId="0" fontId="12" fillId="9" borderId="11" xfId="0" applyFont="1" applyFill="1" applyBorder="1" applyAlignment="1" applyProtection="1">
      <alignment horizontal="left" vertical="center"/>
      <protection locked="0"/>
    </xf>
    <xf numFmtId="0" fontId="12" fillId="9" borderId="12" xfId="0" applyFont="1" applyFill="1" applyBorder="1" applyAlignment="1" applyProtection="1">
      <alignment horizontal="left" vertical="center"/>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48"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left" vertical="top" wrapText="1"/>
    </xf>
    <xf numFmtId="0" fontId="59" fillId="10" borderId="8" xfId="0" applyFont="1" applyFill="1" applyBorder="1" applyAlignment="1">
      <alignment horizontal="center" vertical="top" wrapText="1"/>
    </xf>
    <xf numFmtId="0" fontId="53" fillId="10" borderId="8" xfId="0" applyFont="1" applyFill="1" applyBorder="1" applyAlignment="1">
      <alignment horizontal="left" vertical="top" wrapText="1"/>
    </xf>
    <xf numFmtId="0" fontId="53" fillId="10" borderId="8" xfId="0" applyFont="1" applyFill="1" applyBorder="1" applyAlignment="1">
      <alignment horizontal="center" vertical="top" wrapText="1"/>
    </xf>
    <xf numFmtId="0" fontId="53" fillId="10" borderId="8" xfId="0" applyFont="1" applyFill="1" applyBorder="1" applyAlignment="1">
      <alignment horizontal="center" vertical="center" wrapText="1"/>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9" fillId="10" borderId="8" xfId="0" applyFont="1" applyFill="1" applyBorder="1" applyAlignment="1">
      <alignmen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xf numFmtId="0" fontId="12" fillId="26" borderId="8" xfId="0" applyFont="1" applyFill="1" applyBorder="1" applyAlignment="1">
      <alignment horizontal="center" vertical="center" wrapText="1"/>
    </xf>
    <xf numFmtId="0" fontId="7" fillId="16" borderId="8" xfId="0" applyFont="1" applyFill="1" applyBorder="1" applyAlignment="1">
      <alignment vertical="center"/>
    </xf>
    <xf numFmtId="0" fontId="4" fillId="9" borderId="8" xfId="0" applyFont="1" applyFill="1" applyBorder="1" applyAlignment="1" applyProtection="1">
      <alignment horizontal="center" vertical="center" wrapText="1"/>
      <protection locked="0"/>
    </xf>
    <xf numFmtId="0" fontId="65" fillId="9" borderId="8" xfId="0" applyFont="1" applyFill="1" applyBorder="1" applyAlignment="1" applyProtection="1">
      <alignment horizontal="center" vertical="center" wrapText="1"/>
      <protection locked="0"/>
    </xf>
    <xf numFmtId="0" fontId="7" fillId="9" borderId="8" xfId="0" applyFont="1" applyFill="1" applyBorder="1" applyAlignment="1" applyProtection="1">
      <alignment horizontal="center" vertical="center"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Normal="100" workbookViewId="0">
      <selection activeCell="C9" sqref="C9"/>
    </sheetView>
  </sheetViews>
  <sheetFormatPr defaultColWidth="12.625" defaultRowHeight="15" customHeight="1" x14ac:dyDescent="0.2"/>
  <cols>
    <col min="1" max="1" width="8.7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8"/>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9"/>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25">
      <c r="A4" s="15"/>
      <c r="B4" s="31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7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64" t="s">
        <v>843</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25">
      <c r="A8" s="24"/>
      <c r="B8" s="166" t="s">
        <v>844</v>
      </c>
      <c r="C8" s="165"/>
      <c r="D8" s="165"/>
      <c r="E8" s="165"/>
      <c r="F8" s="165"/>
      <c r="G8" s="165"/>
      <c r="H8" s="165"/>
      <c r="I8" s="165"/>
      <c r="J8" s="165"/>
      <c r="K8" s="165"/>
      <c r="L8" s="165"/>
      <c r="M8" s="165"/>
      <c r="N8" s="165"/>
      <c r="O8" s="165"/>
      <c r="P8" s="165"/>
      <c r="Q8" s="165"/>
      <c r="R8" s="17"/>
      <c r="S8" s="17"/>
      <c r="T8" s="17"/>
      <c r="U8" s="17"/>
      <c r="V8" s="17"/>
      <c r="W8" s="17"/>
      <c r="X8" s="17"/>
      <c r="Y8" s="17"/>
      <c r="Z8" s="17"/>
    </row>
    <row r="9" spans="1:26" ht="81" customHeight="1" x14ac:dyDescent="0.25">
      <c r="A9" s="21"/>
      <c r="B9" s="162" t="s">
        <v>842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163"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100"/>
      <c r="C14" s="101"/>
      <c r="D14" s="17"/>
      <c r="E14" s="17"/>
      <c r="F14" s="17"/>
      <c r="G14" s="17"/>
      <c r="H14" s="17"/>
      <c r="I14" s="17"/>
      <c r="J14" s="17"/>
      <c r="K14" s="17"/>
      <c r="L14" s="17"/>
      <c r="M14" s="17"/>
      <c r="N14" s="17"/>
      <c r="O14" s="17"/>
      <c r="P14" s="17"/>
      <c r="Q14" s="17"/>
      <c r="R14" s="17"/>
      <c r="S14" s="17"/>
      <c r="T14" s="17"/>
      <c r="U14" s="17"/>
      <c r="V14" s="17"/>
      <c r="W14" s="17"/>
      <c r="X14" s="17"/>
      <c r="Y14" s="17"/>
      <c r="Z14" s="17"/>
    </row>
    <row r="15" spans="1:26" ht="39" customHeight="1" x14ac:dyDescent="0.25">
      <c r="A15" s="313" t="s">
        <v>572</v>
      </c>
      <c r="B15" s="102" t="s">
        <v>573</v>
      </c>
      <c r="C15" s="101"/>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313"/>
      <c r="B16" s="103" t="s">
        <v>574</v>
      </c>
      <c r="C16" s="101"/>
      <c r="D16" s="17"/>
      <c r="E16" s="17"/>
      <c r="F16" s="17"/>
      <c r="G16" s="17"/>
      <c r="H16" s="17"/>
      <c r="I16" s="17"/>
      <c r="J16" s="17"/>
      <c r="K16" s="17"/>
      <c r="L16" s="17"/>
      <c r="M16" s="17"/>
      <c r="N16" s="17"/>
      <c r="O16" s="17"/>
      <c r="P16" s="17"/>
      <c r="Q16" s="17"/>
      <c r="R16" s="17"/>
      <c r="S16" s="17"/>
      <c r="T16" s="17"/>
      <c r="U16" s="17"/>
      <c r="V16" s="17"/>
      <c r="W16" s="17"/>
      <c r="X16" s="17"/>
      <c r="Y16" s="17"/>
      <c r="Z16" s="17"/>
    </row>
    <row r="17" spans="1:26" ht="57" customHeight="1" x14ac:dyDescent="0.25">
      <c r="A17" s="104"/>
      <c r="B17" s="105" t="s">
        <v>575</v>
      </c>
      <c r="C17" s="106" t="s">
        <v>882</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2" customHeight="1" x14ac:dyDescent="0.25">
      <c r="A18" s="311">
        <v>1</v>
      </c>
      <c r="B18" s="311" t="s">
        <v>576</v>
      </c>
      <c r="C18" s="302" t="s">
        <v>577</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5" customHeight="1" x14ac:dyDescent="0.25">
      <c r="A19" s="311"/>
      <c r="B19" s="311"/>
      <c r="C19" s="302"/>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311">
        <v>2</v>
      </c>
      <c r="B20" s="311" t="s">
        <v>578</v>
      </c>
      <c r="C20" s="312" t="s">
        <v>579</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3" customHeight="1" x14ac:dyDescent="0.25">
      <c r="A21" s="311"/>
      <c r="B21" s="311"/>
      <c r="C21" s="312"/>
      <c r="D21" s="17"/>
      <c r="E21" s="17"/>
      <c r="F21" s="17"/>
      <c r="G21" s="17"/>
      <c r="H21" s="17"/>
      <c r="I21" s="17"/>
      <c r="J21" s="17"/>
      <c r="K21" s="17"/>
      <c r="L21" s="17"/>
      <c r="M21" s="17"/>
      <c r="N21" s="17"/>
      <c r="O21" s="17"/>
      <c r="P21" s="17"/>
      <c r="Q21" s="17"/>
      <c r="R21" s="17"/>
      <c r="S21" s="17"/>
      <c r="T21" s="17"/>
      <c r="U21" s="17"/>
      <c r="V21" s="17"/>
      <c r="W21" s="17"/>
      <c r="X21" s="17"/>
      <c r="Y21" s="17"/>
      <c r="Z21" s="17"/>
    </row>
    <row r="22" spans="1:26" ht="8.25" customHeight="1" x14ac:dyDescent="0.25">
      <c r="A22" s="311"/>
      <c r="B22" s="311"/>
      <c r="C22" s="312"/>
      <c r="D22" s="17"/>
      <c r="E22" s="17"/>
      <c r="F22" s="17"/>
      <c r="G22" s="17"/>
      <c r="H22" s="17"/>
      <c r="I22" s="17"/>
      <c r="J22" s="17"/>
      <c r="K22" s="17"/>
      <c r="L22" s="17"/>
      <c r="M22" s="17"/>
      <c r="N22" s="17"/>
      <c r="O22" s="17"/>
      <c r="P22" s="17"/>
      <c r="Q22" s="17"/>
      <c r="R22" s="17"/>
      <c r="S22" s="17"/>
      <c r="T22" s="17"/>
      <c r="U22" s="17"/>
      <c r="V22" s="17"/>
      <c r="W22" s="17"/>
      <c r="X22" s="17"/>
      <c r="Y22" s="17"/>
      <c r="Z22" s="17"/>
    </row>
    <row r="23" spans="1:26" ht="6.75" customHeight="1" x14ac:dyDescent="0.25">
      <c r="A23" s="306">
        <v>3</v>
      </c>
      <c r="B23" s="307" t="s">
        <v>580</v>
      </c>
      <c r="C23" s="302" t="s">
        <v>581</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7.5" customHeight="1" x14ac:dyDescent="0.25">
      <c r="A24" s="306"/>
      <c r="B24" s="307"/>
      <c r="C24" s="302"/>
      <c r="D24" s="17"/>
      <c r="E24" s="17"/>
      <c r="F24" s="17"/>
      <c r="G24" s="17"/>
      <c r="H24" s="17"/>
      <c r="I24" s="17"/>
      <c r="J24" s="17"/>
      <c r="K24" s="17"/>
      <c r="L24" s="17"/>
      <c r="M24" s="17"/>
      <c r="N24" s="17"/>
      <c r="O24" s="17"/>
      <c r="P24" s="17"/>
      <c r="Q24" s="17"/>
      <c r="R24" s="17"/>
      <c r="S24" s="17"/>
      <c r="T24" s="17"/>
      <c r="U24" s="17"/>
      <c r="V24" s="17"/>
      <c r="W24" s="17"/>
      <c r="X24" s="17"/>
      <c r="Y24" s="17"/>
      <c r="Z24" s="17"/>
    </row>
    <row r="25" spans="1:26" ht="15" customHeight="1" x14ac:dyDescent="0.25">
      <c r="A25" s="306"/>
      <c r="B25" s="307"/>
      <c r="C25" s="302"/>
      <c r="D25" s="17"/>
      <c r="E25" s="17"/>
      <c r="F25" s="17"/>
      <c r="G25" s="17"/>
      <c r="H25" s="17"/>
      <c r="I25" s="17"/>
      <c r="J25" s="17"/>
      <c r="K25" s="17"/>
      <c r="L25" s="17"/>
      <c r="M25" s="17"/>
      <c r="N25" s="17"/>
      <c r="O25" s="17"/>
      <c r="P25" s="17"/>
      <c r="Q25" s="17"/>
      <c r="R25" s="17"/>
      <c r="S25" s="17"/>
      <c r="T25" s="17"/>
      <c r="U25" s="17"/>
      <c r="V25" s="17"/>
      <c r="W25" s="17"/>
      <c r="X25" s="17"/>
      <c r="Y25" s="17"/>
      <c r="Z25" s="17"/>
    </row>
    <row r="26" spans="1:26" ht="14.25" customHeight="1" x14ac:dyDescent="0.25">
      <c r="A26" s="306">
        <v>4</v>
      </c>
      <c r="B26" s="307" t="s">
        <v>582</v>
      </c>
      <c r="C26" s="302" t="s">
        <v>583</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9.75" customHeight="1" x14ac:dyDescent="0.25">
      <c r="A27" s="306"/>
      <c r="B27" s="307"/>
      <c r="C27" s="302"/>
      <c r="D27" s="17"/>
      <c r="E27" s="17"/>
      <c r="F27" s="17"/>
      <c r="G27" s="17"/>
      <c r="H27" s="17"/>
      <c r="I27" s="17"/>
      <c r="J27" s="17"/>
      <c r="K27" s="17"/>
      <c r="L27" s="17"/>
      <c r="M27" s="17"/>
      <c r="N27" s="17"/>
      <c r="O27" s="17"/>
      <c r="P27" s="17"/>
      <c r="Q27" s="17"/>
      <c r="R27" s="17"/>
      <c r="S27" s="17"/>
      <c r="T27" s="17"/>
      <c r="U27" s="17"/>
      <c r="V27" s="17"/>
      <c r="W27" s="17"/>
      <c r="X27" s="17"/>
      <c r="Y27" s="17"/>
      <c r="Z27" s="17"/>
    </row>
    <row r="28" spans="1:26" ht="22.5" customHeight="1" x14ac:dyDescent="0.25">
      <c r="A28" s="306"/>
      <c r="B28" s="307"/>
      <c r="C28" s="302"/>
      <c r="D28" s="17"/>
      <c r="E28" s="17"/>
      <c r="F28" s="17"/>
      <c r="G28" s="17"/>
      <c r="H28" s="17"/>
      <c r="I28" s="17"/>
      <c r="J28" s="17"/>
      <c r="K28" s="17"/>
      <c r="L28" s="17"/>
      <c r="M28" s="17"/>
      <c r="N28" s="17"/>
      <c r="O28" s="17"/>
      <c r="P28" s="17"/>
      <c r="Q28" s="17"/>
      <c r="R28" s="17"/>
      <c r="S28" s="17"/>
      <c r="T28" s="17"/>
      <c r="U28" s="17"/>
      <c r="V28" s="17"/>
      <c r="W28" s="17"/>
      <c r="X28" s="17"/>
      <c r="Y28" s="17"/>
      <c r="Z28" s="17"/>
    </row>
    <row r="29" spans="1:26" ht="3.75" customHeight="1" x14ac:dyDescent="0.25">
      <c r="A29" s="306"/>
      <c r="B29" s="307"/>
      <c r="C29" s="302"/>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301">
        <v>5</v>
      </c>
      <c r="B30" s="301" t="s">
        <v>584</v>
      </c>
      <c r="C30" s="302" t="s">
        <v>585</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301"/>
      <c r="B31" s="301"/>
      <c r="C31" s="302"/>
      <c r="D31" s="17"/>
      <c r="E31" s="17"/>
      <c r="F31" s="17"/>
      <c r="G31" s="17"/>
      <c r="H31" s="17"/>
      <c r="I31" s="17"/>
      <c r="J31" s="17"/>
      <c r="K31" s="17"/>
      <c r="L31" s="17"/>
      <c r="M31" s="17"/>
      <c r="N31" s="17"/>
      <c r="O31" s="17"/>
      <c r="P31" s="17"/>
      <c r="Q31" s="17"/>
      <c r="R31" s="17"/>
      <c r="S31" s="17"/>
      <c r="T31" s="17"/>
      <c r="U31" s="17"/>
      <c r="V31" s="17"/>
      <c r="W31" s="17"/>
      <c r="X31" s="17"/>
      <c r="Y31" s="17"/>
      <c r="Z31" s="17"/>
    </row>
    <row r="32" spans="1:26" ht="6" customHeight="1" x14ac:dyDescent="0.25">
      <c r="A32" s="301"/>
      <c r="B32" s="301"/>
      <c r="C32" s="302"/>
      <c r="D32" s="17"/>
      <c r="E32" s="17"/>
      <c r="F32" s="17"/>
      <c r="G32" s="17"/>
      <c r="H32" s="17"/>
      <c r="I32" s="17"/>
      <c r="J32" s="17"/>
      <c r="K32" s="17"/>
      <c r="L32" s="17"/>
      <c r="M32" s="17"/>
      <c r="N32" s="17"/>
      <c r="O32" s="17"/>
      <c r="P32" s="17"/>
      <c r="Q32" s="17"/>
      <c r="R32" s="17"/>
      <c r="S32" s="17"/>
      <c r="T32" s="17"/>
      <c r="U32" s="17"/>
      <c r="V32" s="17"/>
      <c r="W32" s="17"/>
      <c r="X32" s="17"/>
      <c r="Y32" s="17"/>
      <c r="Z32" s="17"/>
    </row>
    <row r="33" spans="1:26" ht="3" customHeight="1" x14ac:dyDescent="0.25">
      <c r="A33" s="301"/>
      <c r="B33" s="301"/>
      <c r="C33" s="302"/>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301">
        <v>6</v>
      </c>
      <c r="B34" s="301" t="s">
        <v>586</v>
      </c>
      <c r="C34" s="302" t="s">
        <v>587</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301"/>
      <c r="B35" s="301"/>
      <c r="C35" s="302"/>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307">
        <v>7</v>
      </c>
      <c r="B36" s="307" t="s">
        <v>588</v>
      </c>
      <c r="C36" s="305" t="s">
        <v>589</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307"/>
      <c r="B37" s="307"/>
      <c r="C37" s="305"/>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306">
        <v>8</v>
      </c>
      <c r="B38" s="307" t="s">
        <v>590</v>
      </c>
      <c r="C38" s="302" t="s">
        <v>591</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306"/>
      <c r="B39" s="307"/>
      <c r="C39" s="302"/>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306">
        <v>9</v>
      </c>
      <c r="B40" s="307" t="s">
        <v>592</v>
      </c>
      <c r="C40" s="302" t="s">
        <v>593</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9.5" customHeight="1" x14ac:dyDescent="0.25">
      <c r="A41" s="306"/>
      <c r="B41" s="307"/>
      <c r="C41" s="302"/>
      <c r="D41" s="17"/>
      <c r="E41" s="17"/>
      <c r="F41" s="17"/>
      <c r="G41" s="17"/>
      <c r="H41" s="17"/>
      <c r="I41" s="17"/>
      <c r="J41" s="17"/>
      <c r="K41" s="17"/>
      <c r="L41" s="17"/>
      <c r="M41" s="17"/>
      <c r="N41" s="17"/>
      <c r="O41" s="17"/>
      <c r="P41" s="17"/>
      <c r="Q41" s="17"/>
      <c r="R41" s="17"/>
      <c r="S41" s="17"/>
      <c r="T41" s="17"/>
      <c r="U41" s="17"/>
      <c r="V41" s="17"/>
      <c r="W41" s="17"/>
      <c r="X41" s="17"/>
      <c r="Y41" s="17"/>
      <c r="Z41" s="17"/>
    </row>
    <row r="42" spans="1:26" ht="21" customHeight="1" x14ac:dyDescent="0.25">
      <c r="A42" s="306">
        <v>10</v>
      </c>
      <c r="B42" s="307" t="s">
        <v>594</v>
      </c>
      <c r="C42" s="302" t="s">
        <v>595</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24" customHeight="1" x14ac:dyDescent="0.25">
      <c r="A43" s="306"/>
      <c r="B43" s="307"/>
      <c r="C43" s="302"/>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306">
        <v>11</v>
      </c>
      <c r="B44" s="307" t="s">
        <v>596</v>
      </c>
      <c r="C44" s="304" t="s">
        <v>597</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306"/>
      <c r="B45" s="307"/>
      <c r="C45" s="304"/>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301">
        <v>12</v>
      </c>
      <c r="B46" s="301" t="s">
        <v>598</v>
      </c>
      <c r="C46" s="302" t="s">
        <v>835</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301"/>
      <c r="B47" s="301"/>
      <c r="C47" s="305"/>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301">
        <v>13</v>
      </c>
      <c r="B48" s="301" t="s">
        <v>599</v>
      </c>
      <c r="C48" s="305" t="s">
        <v>600</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301"/>
      <c r="B49" s="301"/>
      <c r="C49" s="305"/>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301">
        <v>14</v>
      </c>
      <c r="B50" s="301" t="s">
        <v>601</v>
      </c>
      <c r="C50" s="302" t="s">
        <v>602</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301"/>
      <c r="B51" s="301"/>
      <c r="C51" s="302"/>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301">
        <v>15</v>
      </c>
      <c r="B52" s="301" t="s">
        <v>603</v>
      </c>
      <c r="C52" s="302" t="s">
        <v>604</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301"/>
      <c r="B53" s="301"/>
      <c r="C53" s="302"/>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301">
        <v>16</v>
      </c>
      <c r="B54" s="301" t="s">
        <v>605</v>
      </c>
      <c r="C54" s="304" t="s">
        <v>606</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301"/>
      <c r="B55" s="301"/>
      <c r="C55" s="304"/>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301">
        <v>17</v>
      </c>
      <c r="B56" s="301" t="s">
        <v>607</v>
      </c>
      <c r="C56" s="303" t="s">
        <v>608</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301"/>
      <c r="B57" s="301"/>
      <c r="C57" s="303"/>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301">
        <v>18</v>
      </c>
      <c r="B58" s="301" t="s">
        <v>609</v>
      </c>
      <c r="C58" s="303" t="s">
        <v>610</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301"/>
      <c r="B59" s="301"/>
      <c r="C59" s="303"/>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301">
        <v>19</v>
      </c>
      <c r="B60" s="301" t="s">
        <v>611</v>
      </c>
      <c r="C60" s="304" t="s">
        <v>612</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301"/>
      <c r="B61" s="301"/>
      <c r="C61" s="304"/>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301"/>
      <c r="B62" s="301"/>
      <c r="C62" s="304"/>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301"/>
      <c r="B63" s="301"/>
      <c r="C63" s="304"/>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301">
        <v>20</v>
      </c>
      <c r="B64" s="301" t="s">
        <v>613</v>
      </c>
      <c r="C64" s="304" t="s">
        <v>614</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301"/>
      <c r="B65" s="301"/>
      <c r="C65" s="304"/>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301">
        <v>21</v>
      </c>
      <c r="B66" s="301" t="s">
        <v>615</v>
      </c>
      <c r="C66" s="304" t="s">
        <v>616</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301"/>
      <c r="B67" s="301"/>
      <c r="C67" s="304"/>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301">
        <v>22</v>
      </c>
      <c r="B68" s="301" t="s">
        <v>617</v>
      </c>
      <c r="C68" s="302" t="s">
        <v>618</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301"/>
      <c r="B69" s="301"/>
      <c r="C69" s="302"/>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301">
        <v>21</v>
      </c>
      <c r="B70" s="301" t="s">
        <v>619</v>
      </c>
      <c r="C70" s="302" t="s">
        <v>620</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301"/>
      <c r="B71" s="301"/>
      <c r="C71" s="302"/>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301">
        <v>22</v>
      </c>
      <c r="B72" s="301" t="s">
        <v>621</v>
      </c>
      <c r="C72" s="302" t="s">
        <v>622</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301"/>
      <c r="B73" s="301"/>
      <c r="C73" s="302"/>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301">
        <v>23</v>
      </c>
      <c r="B74" s="301" t="s">
        <v>623</v>
      </c>
      <c r="C74" s="302" t="s">
        <v>624</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301"/>
      <c r="B75" s="301"/>
      <c r="C75" s="302"/>
      <c r="D75" s="17"/>
      <c r="E75" s="17"/>
      <c r="F75" s="17"/>
      <c r="G75" s="17"/>
      <c r="H75" s="17"/>
      <c r="I75" s="17"/>
      <c r="J75" s="17"/>
      <c r="K75" s="17"/>
      <c r="L75" s="17"/>
      <c r="M75" s="17"/>
      <c r="N75" s="17"/>
      <c r="O75" s="17"/>
      <c r="P75" s="17"/>
      <c r="Q75" s="17"/>
      <c r="R75" s="17"/>
      <c r="S75" s="17"/>
      <c r="T75" s="17"/>
      <c r="U75" s="17"/>
      <c r="V75" s="17"/>
      <c r="W75" s="17"/>
      <c r="X75" s="17"/>
      <c r="Y75" s="17"/>
      <c r="Z75" s="17"/>
    </row>
    <row r="76" spans="1:26" ht="4.5" customHeight="1" x14ac:dyDescent="0.25">
      <c r="A76" s="301"/>
      <c r="B76" s="301"/>
      <c r="C76" s="302"/>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301"/>
      <c r="B77" s="301"/>
      <c r="C77" s="302"/>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301">
        <v>24</v>
      </c>
      <c r="B78" s="301" t="s">
        <v>625</v>
      </c>
      <c r="C78" s="303" t="s">
        <v>626</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5.25" customHeight="1" x14ac:dyDescent="0.25">
      <c r="A79" s="301"/>
      <c r="B79" s="301"/>
      <c r="C79" s="303"/>
      <c r="D79" s="17"/>
      <c r="E79" s="17"/>
      <c r="F79" s="17"/>
      <c r="G79" s="17"/>
      <c r="H79" s="17"/>
      <c r="I79" s="17"/>
      <c r="J79" s="17"/>
      <c r="K79" s="17"/>
      <c r="L79" s="17"/>
      <c r="M79" s="17"/>
      <c r="N79" s="17"/>
      <c r="O79" s="17"/>
      <c r="P79" s="17"/>
      <c r="Q79" s="17"/>
      <c r="R79" s="17"/>
      <c r="S79" s="17"/>
      <c r="T79" s="17"/>
      <c r="U79" s="17"/>
      <c r="V79" s="17"/>
      <c r="W79" s="17"/>
      <c r="X79" s="17"/>
      <c r="Y79" s="17"/>
      <c r="Z79" s="17"/>
    </row>
    <row r="80" spans="1:26" ht="6.75" customHeight="1" x14ac:dyDescent="0.25">
      <c r="A80" s="301"/>
      <c r="B80" s="301"/>
      <c r="C80" s="303"/>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2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2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2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2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2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2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2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2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2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2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2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2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2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2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2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2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2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2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2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2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2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2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2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2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2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2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2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2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2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2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2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2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2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2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2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2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2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2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2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2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2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2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2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2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2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2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2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2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2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2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2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2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2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2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2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2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2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2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2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2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2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2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2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2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2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2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qeev55K9JnQo8hY4slipfmDgpocyljiOH0JX9J5dLYWKoGPCPPLVaObJzB3uUPgTgAZ3jUGY+kolMUTHNog+ig==" saltValue="Y0kIRDtmvFt+3EzIo7ZW7Q==" spinCount="100000" sheet="1" objects="1" scenarios="1"/>
  <mergeCells count="80">
    <mergeCell ref="B1:B4"/>
    <mergeCell ref="A18:A19"/>
    <mergeCell ref="B18:B19"/>
    <mergeCell ref="C18:C19"/>
    <mergeCell ref="A20:A22"/>
    <mergeCell ref="B20:B22"/>
    <mergeCell ref="C20:C22"/>
    <mergeCell ref="A15:A16"/>
    <mergeCell ref="A23:A25"/>
    <mergeCell ref="B23:B25"/>
    <mergeCell ref="C23:C25"/>
    <mergeCell ref="A26:A29"/>
    <mergeCell ref="B26:B29"/>
    <mergeCell ref="C26:C29"/>
    <mergeCell ref="A30:A33"/>
    <mergeCell ref="B30:B33"/>
    <mergeCell ref="C30:C33"/>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A48:A49"/>
    <mergeCell ref="B48:B49"/>
    <mergeCell ref="C48:C49"/>
    <mergeCell ref="A50:A51"/>
    <mergeCell ref="B50:B51"/>
    <mergeCell ref="C50:C51"/>
    <mergeCell ref="A52:A53"/>
    <mergeCell ref="B52:B53"/>
    <mergeCell ref="C52:C53"/>
    <mergeCell ref="A54:A55"/>
    <mergeCell ref="B54:B55"/>
    <mergeCell ref="C54:C55"/>
    <mergeCell ref="A56:A57"/>
    <mergeCell ref="B56:B57"/>
    <mergeCell ref="C56:C57"/>
    <mergeCell ref="A58:A59"/>
    <mergeCell ref="B58:B59"/>
    <mergeCell ref="C58:C59"/>
    <mergeCell ref="A60:A63"/>
    <mergeCell ref="B60:B63"/>
    <mergeCell ref="C60:C63"/>
    <mergeCell ref="A64:A65"/>
    <mergeCell ref="B64:B65"/>
    <mergeCell ref="C64:C65"/>
    <mergeCell ref="A66:A67"/>
    <mergeCell ref="B66:B67"/>
    <mergeCell ref="C66:C67"/>
    <mergeCell ref="A68:A69"/>
    <mergeCell ref="B68:B69"/>
    <mergeCell ref="C68:C69"/>
    <mergeCell ref="A70:A71"/>
    <mergeCell ref="B70:B71"/>
    <mergeCell ref="C70:C71"/>
    <mergeCell ref="A72:A73"/>
    <mergeCell ref="B72:B73"/>
    <mergeCell ref="C72:C73"/>
    <mergeCell ref="A74:A77"/>
    <mergeCell ref="B74:B77"/>
    <mergeCell ref="C74:C77"/>
    <mergeCell ref="A78:A80"/>
    <mergeCell ref="B78:B80"/>
    <mergeCell ref="C78:C80"/>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Normal="100" workbookViewId="0">
      <selection activeCell="E23" sqref="E23:J23"/>
    </sheetView>
  </sheetViews>
  <sheetFormatPr defaultColWidth="12.625" defaultRowHeight="15" customHeight="1" x14ac:dyDescent="0.2"/>
  <cols>
    <col min="1" max="1" width="4.25" style="25" customWidth="1"/>
    <col min="2" max="2" width="7.5" style="161" customWidth="1"/>
    <col min="3" max="3" width="8.625" style="149" customWidth="1"/>
    <col min="4" max="4" width="9.625" style="149" customWidth="1"/>
    <col min="5" max="5" width="5.75" style="149" customWidth="1"/>
    <col min="6" max="6" width="5" style="149" customWidth="1"/>
    <col min="7" max="7" width="3.625" style="149" customWidth="1"/>
    <col min="8" max="8" width="4.625" style="149" customWidth="1"/>
    <col min="9" max="9" width="4.25" style="149" customWidth="1"/>
    <col min="10" max="10" width="4.125" style="149" customWidth="1"/>
    <col min="11" max="11" width="2.625" style="149" customWidth="1"/>
    <col min="12" max="12" width="11.5" style="149" customWidth="1"/>
    <col min="13" max="14" width="7.625" style="149" customWidth="1"/>
    <col min="15" max="15" width="5.125" style="149" customWidth="1"/>
    <col min="16" max="27" width="7.625" style="149" customWidth="1"/>
    <col min="28" max="16384" width="12.625" style="149"/>
  </cols>
  <sheetData>
    <row r="1" spans="1:27" ht="12.75" customHeight="1" x14ac:dyDescent="0.2">
      <c r="B1" s="346" t="s">
        <v>8</v>
      </c>
      <c r="C1" s="345"/>
      <c r="D1" s="345"/>
      <c r="E1" s="345"/>
      <c r="F1" s="345"/>
      <c r="G1" s="345"/>
      <c r="H1" s="345"/>
      <c r="I1" s="345"/>
      <c r="J1" s="345"/>
      <c r="K1" s="148"/>
      <c r="L1" s="300"/>
      <c r="M1" s="148"/>
      <c r="N1" s="148"/>
      <c r="O1" s="148"/>
      <c r="P1" s="148"/>
      <c r="Q1" s="148"/>
      <c r="R1" s="148"/>
      <c r="S1" s="148"/>
      <c r="T1" s="148"/>
      <c r="U1" s="148"/>
      <c r="V1" s="148"/>
      <c r="W1" s="148"/>
      <c r="X1" s="148"/>
      <c r="Y1" s="148"/>
      <c r="Z1" s="148"/>
      <c r="AA1" s="148"/>
    </row>
    <row r="2" spans="1:27" ht="15.75" x14ac:dyDescent="0.2">
      <c r="B2" s="345"/>
      <c r="C2" s="345"/>
      <c r="D2" s="345"/>
      <c r="E2" s="345"/>
      <c r="F2" s="345"/>
      <c r="G2" s="345"/>
      <c r="H2" s="345"/>
      <c r="I2" s="345"/>
      <c r="J2" s="345"/>
      <c r="K2" s="148"/>
      <c r="L2" s="148"/>
      <c r="M2" s="148"/>
      <c r="N2" s="148"/>
      <c r="O2" s="148"/>
      <c r="P2" s="148"/>
      <c r="Q2" s="148"/>
      <c r="R2" s="148"/>
      <c r="S2" s="148"/>
      <c r="T2" s="148"/>
      <c r="U2" s="148"/>
      <c r="V2" s="148"/>
      <c r="W2" s="148"/>
      <c r="X2" s="148"/>
      <c r="Y2" s="148"/>
      <c r="Z2" s="148"/>
      <c r="AA2" s="148"/>
    </row>
    <row r="3" spans="1:27" ht="15.75" x14ac:dyDescent="0.2">
      <c r="B3" s="150"/>
      <c r="C3" s="150"/>
      <c r="D3" s="150"/>
      <c r="E3" s="150"/>
      <c r="F3" s="150"/>
      <c r="G3" s="151"/>
      <c r="H3" s="151"/>
      <c r="I3" s="151"/>
      <c r="J3" s="152"/>
      <c r="K3" s="148" t="s">
        <v>955</v>
      </c>
      <c r="L3" s="148"/>
      <c r="M3" s="148"/>
      <c r="N3" s="148"/>
      <c r="O3" s="148"/>
      <c r="P3" s="148"/>
      <c r="Q3" s="148"/>
      <c r="R3" s="148"/>
      <c r="S3" s="148"/>
      <c r="T3" s="148"/>
      <c r="U3" s="148"/>
      <c r="V3" s="148"/>
      <c r="W3" s="148"/>
      <c r="X3" s="148"/>
      <c r="Y3" s="148"/>
      <c r="Z3" s="148"/>
      <c r="AA3" s="148"/>
    </row>
    <row r="4" spans="1:27" ht="39.75" customHeight="1" x14ac:dyDescent="0.2">
      <c r="B4" s="354"/>
      <c r="C4" s="354"/>
      <c r="D4" s="354"/>
      <c r="E4" s="354"/>
      <c r="F4" s="354"/>
      <c r="G4" s="354"/>
      <c r="H4" s="354"/>
      <c r="I4" s="354"/>
      <c r="J4" s="354"/>
      <c r="K4" s="148"/>
      <c r="L4" s="148"/>
      <c r="M4" s="148"/>
      <c r="N4" s="148"/>
      <c r="O4" s="148"/>
      <c r="P4" s="148"/>
      <c r="Q4" s="148"/>
      <c r="R4" s="148"/>
      <c r="S4" s="148"/>
      <c r="T4" s="148"/>
      <c r="U4" s="148"/>
      <c r="V4" s="148"/>
      <c r="W4" s="148"/>
      <c r="X4" s="148"/>
      <c r="Y4" s="148"/>
      <c r="Z4" s="148"/>
      <c r="AA4" s="148"/>
    </row>
    <row r="5" spans="1:27" ht="15.75" customHeight="1" x14ac:dyDescent="0.2">
      <c r="B5" s="153"/>
      <c r="C5" s="153"/>
      <c r="D5" s="347" t="s">
        <v>320</v>
      </c>
      <c r="E5" s="348"/>
      <c r="F5" s="348"/>
      <c r="G5" s="348"/>
      <c r="H5" s="348"/>
      <c r="I5" s="153"/>
      <c r="J5" s="153"/>
      <c r="K5" s="148"/>
      <c r="L5" s="148"/>
      <c r="M5" s="148"/>
      <c r="N5" s="148"/>
      <c r="O5" s="148"/>
      <c r="P5" s="148"/>
      <c r="Q5" s="148"/>
      <c r="R5" s="148"/>
      <c r="S5" s="148"/>
      <c r="T5" s="148"/>
      <c r="U5" s="148"/>
      <c r="V5" s="148"/>
      <c r="W5" s="148"/>
      <c r="X5" s="148"/>
      <c r="Y5" s="148"/>
      <c r="Z5" s="148"/>
      <c r="AA5" s="148"/>
    </row>
    <row r="6" spans="1:27" ht="15.75" customHeight="1" x14ac:dyDescent="0.2">
      <c r="B6" s="153"/>
      <c r="C6" s="153"/>
      <c r="D6" s="153"/>
      <c r="E6" s="154"/>
      <c r="F6" s="154"/>
      <c r="G6" s="154"/>
      <c r="H6" s="153"/>
      <c r="I6" s="153"/>
      <c r="J6" s="153"/>
      <c r="K6" s="148"/>
      <c r="L6" s="148"/>
      <c r="M6" s="148"/>
      <c r="N6" s="148"/>
      <c r="O6" s="148"/>
      <c r="P6" s="148"/>
      <c r="Q6" s="148"/>
      <c r="R6" s="148"/>
      <c r="S6" s="148"/>
      <c r="T6" s="148"/>
      <c r="U6" s="148"/>
      <c r="V6" s="148"/>
      <c r="W6" s="148"/>
      <c r="X6" s="148"/>
      <c r="Y6" s="148"/>
      <c r="Z6" s="148"/>
      <c r="AA6" s="148"/>
    </row>
    <row r="7" spans="1:27" ht="15.75" customHeight="1" x14ac:dyDescent="0.2">
      <c r="B7" s="153"/>
      <c r="C7" s="153"/>
      <c r="D7" s="153"/>
      <c r="E7" s="349"/>
      <c r="F7" s="350"/>
      <c r="G7" s="350"/>
      <c r="H7" s="153"/>
      <c r="I7" s="153"/>
      <c r="J7" s="153"/>
      <c r="K7" s="148"/>
      <c r="L7" s="148"/>
      <c r="M7" s="148"/>
      <c r="N7" s="148"/>
      <c r="O7" s="148"/>
      <c r="P7" s="148"/>
      <c r="Q7" s="148"/>
      <c r="R7" s="148"/>
      <c r="S7" s="148"/>
      <c r="T7" s="148"/>
      <c r="U7" s="148"/>
      <c r="V7" s="148"/>
      <c r="W7" s="148"/>
      <c r="X7" s="148"/>
      <c r="Y7" s="148"/>
      <c r="Z7" s="148"/>
      <c r="AA7" s="148"/>
    </row>
    <row r="8" spans="1:27" ht="15.75" customHeight="1" x14ac:dyDescent="0.2">
      <c r="B8" s="153"/>
      <c r="C8" s="153"/>
      <c r="D8" s="153"/>
      <c r="E8" s="351" t="s">
        <v>2</v>
      </c>
      <c r="F8" s="348"/>
      <c r="G8" s="348"/>
      <c r="H8" s="153"/>
      <c r="I8" s="153"/>
      <c r="J8" s="153"/>
      <c r="K8" s="148"/>
      <c r="L8" s="148"/>
      <c r="M8" s="148"/>
      <c r="N8" s="148"/>
      <c r="O8" s="148"/>
      <c r="P8" s="148"/>
      <c r="Q8" s="148"/>
      <c r="R8" s="148"/>
      <c r="S8" s="148"/>
      <c r="T8" s="148"/>
      <c r="U8" s="148"/>
      <c r="V8" s="148"/>
      <c r="W8" s="148"/>
      <c r="X8" s="148"/>
      <c r="Y8" s="148"/>
      <c r="Z8" s="148"/>
      <c r="AA8" s="148"/>
    </row>
    <row r="9" spans="1:27" ht="19.149999999999999" customHeight="1" x14ac:dyDescent="0.2">
      <c r="B9" s="346" t="s">
        <v>9</v>
      </c>
      <c r="C9" s="345"/>
      <c r="D9" s="345"/>
      <c r="E9" s="345"/>
      <c r="F9" s="345"/>
      <c r="G9" s="345"/>
      <c r="H9" s="345"/>
      <c r="I9" s="345"/>
      <c r="J9" s="345"/>
      <c r="K9" s="148"/>
      <c r="L9" s="148"/>
      <c r="M9" s="148"/>
      <c r="N9" s="148"/>
      <c r="O9" s="148"/>
      <c r="P9" s="148"/>
      <c r="Q9" s="148"/>
      <c r="R9" s="148"/>
      <c r="S9" s="148"/>
      <c r="T9" s="148"/>
      <c r="U9" s="148"/>
      <c r="V9" s="148"/>
      <c r="W9" s="148"/>
      <c r="X9" s="148"/>
      <c r="Y9" s="148"/>
      <c r="Z9" s="148"/>
      <c r="AA9" s="148"/>
    </row>
    <row r="10" spans="1:27" ht="30" customHeight="1" x14ac:dyDescent="0.2">
      <c r="A10" s="27"/>
      <c r="B10" s="355" t="s">
        <v>956</v>
      </c>
      <c r="C10" s="355"/>
      <c r="D10" s="355"/>
      <c r="E10" s="355"/>
      <c r="F10" s="355"/>
      <c r="G10" s="355"/>
      <c r="H10" s="355"/>
      <c r="I10" s="355"/>
      <c r="J10" s="355"/>
      <c r="K10" s="158"/>
      <c r="L10" s="148"/>
      <c r="M10" s="148"/>
      <c r="N10" s="148"/>
      <c r="O10" s="148"/>
      <c r="P10" s="148"/>
      <c r="Q10" s="148"/>
      <c r="R10" s="148"/>
      <c r="S10" s="148"/>
      <c r="T10" s="148"/>
      <c r="U10" s="148"/>
      <c r="V10" s="148"/>
      <c r="W10" s="148"/>
      <c r="X10" s="148"/>
      <c r="Y10" s="148"/>
      <c r="Z10" s="148"/>
      <c r="AA10" s="148"/>
    </row>
    <row r="11" spans="1:27" ht="24.6" customHeight="1" x14ac:dyDescent="0.2">
      <c r="A11" s="94"/>
      <c r="B11" s="355"/>
      <c r="C11" s="355"/>
      <c r="D11" s="355"/>
      <c r="E11" s="355"/>
      <c r="F11" s="355"/>
      <c r="G11" s="355"/>
      <c r="H11" s="355"/>
      <c r="I11" s="355"/>
      <c r="J11" s="355"/>
      <c r="K11" s="148"/>
      <c r="L11" s="148"/>
      <c r="M11" s="148"/>
      <c r="N11" s="148"/>
      <c r="O11" s="148"/>
      <c r="P11" s="148"/>
      <c r="Q11" s="148"/>
      <c r="R11" s="148"/>
      <c r="S11" s="148"/>
      <c r="T11" s="148"/>
      <c r="U11" s="148"/>
      <c r="V11" s="148"/>
      <c r="W11" s="148"/>
      <c r="X11" s="148"/>
      <c r="Y11" s="148"/>
      <c r="Z11" s="148"/>
      <c r="AA11" s="148"/>
    </row>
    <row r="12" spans="1:27" ht="15.75" x14ac:dyDescent="0.2">
      <c r="B12" s="150"/>
      <c r="C12" s="150"/>
      <c r="D12" s="150"/>
      <c r="E12" s="352"/>
      <c r="F12" s="353"/>
      <c r="G12" s="353"/>
      <c r="H12" s="150"/>
      <c r="I12" s="150"/>
      <c r="J12" s="150"/>
      <c r="K12" s="148"/>
      <c r="L12" s="148"/>
      <c r="M12" s="148"/>
      <c r="N12" s="148"/>
      <c r="O12" s="148"/>
      <c r="P12" s="148"/>
      <c r="Q12" s="148"/>
      <c r="R12" s="148"/>
      <c r="S12" s="148"/>
      <c r="T12" s="148"/>
      <c r="U12" s="148"/>
      <c r="V12" s="148"/>
      <c r="W12" s="148"/>
      <c r="X12" s="148"/>
      <c r="Y12" s="148"/>
      <c r="Z12" s="148"/>
      <c r="AA12" s="148"/>
    </row>
    <row r="13" spans="1:27" ht="15.75" x14ac:dyDescent="0.2">
      <c r="B13" s="150"/>
      <c r="C13" s="150"/>
      <c r="D13" s="150"/>
      <c r="E13" s="351" t="s">
        <v>321</v>
      </c>
      <c r="F13" s="351"/>
      <c r="G13" s="351"/>
      <c r="H13" s="150"/>
      <c r="I13" s="150"/>
      <c r="J13" s="150"/>
      <c r="K13" s="148"/>
      <c r="L13" s="148"/>
      <c r="M13" s="148"/>
      <c r="N13" s="148"/>
      <c r="O13" s="148"/>
      <c r="P13" s="148"/>
      <c r="Q13" s="148"/>
      <c r="R13" s="148"/>
      <c r="S13" s="148"/>
      <c r="T13" s="148"/>
      <c r="U13" s="148"/>
      <c r="V13" s="148"/>
      <c r="W13" s="148"/>
      <c r="X13" s="148"/>
      <c r="Y13" s="148"/>
      <c r="Z13" s="148"/>
      <c r="AA13" s="148"/>
    </row>
    <row r="14" spans="1:27" ht="5.25" customHeight="1" x14ac:dyDescent="0.2">
      <c r="B14" s="150"/>
      <c r="C14" s="150"/>
      <c r="D14" s="150"/>
      <c r="E14" s="150"/>
      <c r="F14" s="155"/>
      <c r="G14" s="150"/>
      <c r="H14" s="150"/>
      <c r="I14" s="150"/>
      <c r="J14" s="150"/>
      <c r="K14" s="148"/>
      <c r="L14" s="148"/>
      <c r="M14" s="148"/>
      <c r="N14" s="148"/>
      <c r="O14" s="148"/>
      <c r="P14" s="148"/>
      <c r="Q14" s="148"/>
      <c r="R14" s="148"/>
      <c r="S14" s="148"/>
      <c r="T14" s="148"/>
      <c r="U14" s="148"/>
      <c r="V14" s="148"/>
      <c r="W14" s="148"/>
      <c r="X14" s="148"/>
      <c r="Y14" s="148"/>
      <c r="Z14" s="148"/>
      <c r="AA14" s="148"/>
    </row>
    <row r="15" spans="1:27" ht="18" customHeight="1" x14ac:dyDescent="0.2">
      <c r="B15" s="338" t="s">
        <v>957</v>
      </c>
      <c r="C15" s="339"/>
      <c r="D15" s="339"/>
      <c r="E15" s="339"/>
      <c r="F15" s="339"/>
      <c r="G15" s="339"/>
      <c r="H15" s="339"/>
      <c r="I15" s="339"/>
      <c r="J15" s="340"/>
      <c r="K15" s="148"/>
      <c r="L15" s="148"/>
      <c r="M15" s="148"/>
      <c r="N15" s="148"/>
      <c r="O15" s="148"/>
      <c r="P15" s="148"/>
      <c r="Q15" s="148"/>
      <c r="R15" s="148"/>
      <c r="S15" s="148"/>
      <c r="T15" s="148"/>
      <c r="U15" s="148"/>
      <c r="V15" s="148"/>
      <c r="W15" s="148"/>
      <c r="X15" s="148"/>
      <c r="Y15" s="148"/>
      <c r="Z15" s="148"/>
      <c r="AA15" s="148"/>
    </row>
    <row r="16" spans="1:27" ht="15.75" x14ac:dyDescent="0.2">
      <c r="B16" s="150"/>
      <c r="C16" s="344" t="s">
        <v>3</v>
      </c>
      <c r="D16" s="345"/>
      <c r="E16" s="345"/>
      <c r="F16" s="345"/>
      <c r="G16" s="345"/>
      <c r="H16" s="345"/>
      <c r="I16" s="345"/>
      <c r="J16" s="150"/>
      <c r="K16" s="148"/>
      <c r="L16" s="148"/>
      <c r="M16" s="148"/>
      <c r="N16" s="148"/>
      <c r="O16" s="148"/>
      <c r="P16" s="148"/>
      <c r="Q16" s="148"/>
      <c r="R16" s="148"/>
      <c r="S16" s="148"/>
      <c r="T16" s="148"/>
      <c r="U16" s="148"/>
      <c r="V16" s="148"/>
      <c r="W16" s="148"/>
      <c r="X16" s="148"/>
      <c r="Y16" s="148"/>
      <c r="Z16" s="148"/>
      <c r="AA16" s="148"/>
    </row>
    <row r="17" spans="1:27" ht="15.75" x14ac:dyDescent="0.2">
      <c r="B17" s="150"/>
      <c r="C17" s="150"/>
      <c r="D17" s="150"/>
      <c r="E17" s="150"/>
      <c r="F17" s="150"/>
      <c r="G17" s="150"/>
      <c r="H17" s="150"/>
      <c r="I17" s="150"/>
      <c r="J17" s="150"/>
      <c r="K17" s="148"/>
      <c r="L17" s="148"/>
      <c r="M17" s="148"/>
      <c r="N17" s="148"/>
      <c r="O17" s="148"/>
      <c r="P17" s="148"/>
      <c r="Q17" s="148"/>
      <c r="R17" s="148"/>
      <c r="S17" s="148"/>
      <c r="T17" s="148"/>
      <c r="U17" s="148"/>
      <c r="V17" s="148"/>
      <c r="W17" s="148"/>
      <c r="X17" s="148"/>
      <c r="Y17" s="148"/>
      <c r="Z17" s="148"/>
      <c r="AA17" s="148"/>
    </row>
    <row r="18" spans="1:27" ht="15.75" x14ac:dyDescent="0.2">
      <c r="A18" s="25" t="s">
        <v>4</v>
      </c>
      <c r="B18" s="156" t="s">
        <v>47</v>
      </c>
      <c r="C18" s="156"/>
      <c r="D18" s="156"/>
      <c r="E18" s="156"/>
      <c r="F18" s="150"/>
      <c r="G18" s="150"/>
      <c r="H18" s="150"/>
      <c r="I18" s="150"/>
      <c r="J18" s="150"/>
      <c r="K18" s="148"/>
      <c r="L18" s="148"/>
      <c r="M18" s="148"/>
      <c r="N18" s="148"/>
      <c r="O18" s="148"/>
      <c r="P18" s="148"/>
      <c r="Q18" s="148"/>
      <c r="R18" s="148"/>
      <c r="S18" s="148"/>
      <c r="T18" s="148"/>
      <c r="U18" s="148"/>
      <c r="V18" s="148"/>
      <c r="W18" s="148"/>
      <c r="X18" s="148"/>
      <c r="Y18" s="148"/>
      <c r="Z18" s="148"/>
      <c r="AA18" s="148"/>
    </row>
    <row r="19" spans="1:27" ht="47.25" customHeight="1" x14ac:dyDescent="0.2">
      <c r="B19" s="358" t="s">
        <v>833</v>
      </c>
      <c r="C19" s="359"/>
      <c r="D19" s="359"/>
      <c r="E19" s="359"/>
      <c r="F19" s="359"/>
      <c r="G19" s="359"/>
      <c r="H19" s="359"/>
      <c r="I19" s="359"/>
      <c r="J19" s="360"/>
      <c r="K19" s="157"/>
      <c r="L19" s="158"/>
      <c r="M19" s="158"/>
      <c r="N19" s="158"/>
      <c r="O19" s="158"/>
      <c r="P19" s="158"/>
      <c r="Q19" s="158"/>
      <c r="R19" s="158"/>
      <c r="S19" s="148"/>
      <c r="T19" s="148"/>
      <c r="U19" s="148"/>
      <c r="V19" s="148"/>
      <c r="W19" s="148"/>
      <c r="X19" s="148"/>
      <c r="Y19" s="148"/>
      <c r="Z19" s="148"/>
      <c r="AA19" s="148"/>
    </row>
    <row r="20" spans="1:27" ht="22.5" customHeight="1" x14ac:dyDescent="0.2">
      <c r="A20" s="25" t="s">
        <v>84</v>
      </c>
      <c r="B20" s="356" t="s">
        <v>853</v>
      </c>
      <c r="C20" s="356"/>
      <c r="D20" s="356"/>
      <c r="E20" s="341"/>
      <c r="F20" s="342"/>
      <c r="G20" s="342"/>
      <c r="H20" s="342"/>
      <c r="I20" s="342"/>
      <c r="J20" s="343"/>
      <c r="K20" s="157"/>
      <c r="L20" s="158"/>
      <c r="M20" s="158"/>
      <c r="N20" s="158"/>
      <c r="O20" s="158"/>
      <c r="P20" s="158"/>
      <c r="Q20" s="158"/>
      <c r="R20" s="158"/>
      <c r="S20" s="148"/>
      <c r="T20" s="148"/>
      <c r="U20" s="148"/>
      <c r="V20" s="148"/>
      <c r="W20" s="148"/>
      <c r="X20" s="148"/>
      <c r="Y20" s="148"/>
      <c r="Z20" s="148"/>
      <c r="AA20" s="148"/>
    </row>
    <row r="21" spans="1:27" ht="18" customHeight="1" x14ac:dyDescent="0.2">
      <c r="A21" s="25" t="s">
        <v>854</v>
      </c>
      <c r="B21" s="372" t="s">
        <v>48</v>
      </c>
      <c r="C21" s="373"/>
      <c r="D21" s="374"/>
      <c r="E21" s="341"/>
      <c r="F21" s="342"/>
      <c r="G21" s="342"/>
      <c r="H21" s="342"/>
      <c r="I21" s="342"/>
      <c r="J21" s="343"/>
      <c r="K21" s="158"/>
      <c r="L21" s="158"/>
      <c r="M21" s="158"/>
      <c r="N21" s="158"/>
      <c r="O21" s="158"/>
      <c r="P21" s="158"/>
      <c r="Q21" s="158"/>
      <c r="R21" s="158"/>
      <c r="S21" s="148"/>
      <c r="T21" s="148"/>
      <c r="U21" s="148"/>
      <c r="V21" s="148"/>
      <c r="W21" s="148"/>
      <c r="X21" s="148"/>
      <c r="Y21" s="148"/>
      <c r="Z21" s="148"/>
      <c r="AA21" s="148"/>
    </row>
    <row r="22" spans="1:27" ht="45" customHeight="1" x14ac:dyDescent="0.2">
      <c r="A22" s="25" t="s">
        <v>85</v>
      </c>
      <c r="B22" s="356" t="s">
        <v>10</v>
      </c>
      <c r="C22" s="356"/>
      <c r="D22" s="356"/>
      <c r="E22" s="338" t="s">
        <v>958</v>
      </c>
      <c r="F22" s="339"/>
      <c r="G22" s="339"/>
      <c r="H22" s="339"/>
      <c r="I22" s="339"/>
      <c r="J22" s="340"/>
      <c r="K22" s="157"/>
      <c r="L22" s="148"/>
      <c r="M22" s="148"/>
      <c r="N22" s="148"/>
      <c r="O22" s="148"/>
      <c r="P22" s="148"/>
      <c r="Q22" s="148"/>
      <c r="R22" s="148"/>
      <c r="S22" s="148"/>
      <c r="T22" s="148"/>
      <c r="U22" s="148"/>
      <c r="V22" s="148"/>
      <c r="W22" s="148"/>
      <c r="X22" s="148"/>
      <c r="Y22" s="148"/>
      <c r="Z22" s="148"/>
      <c r="AA22" s="148"/>
    </row>
    <row r="23" spans="1:27" ht="25.15" customHeight="1" x14ac:dyDescent="0.2">
      <c r="A23" s="25" t="s">
        <v>86</v>
      </c>
      <c r="B23" s="334" t="s">
        <v>11</v>
      </c>
      <c r="C23" s="335"/>
      <c r="D23" s="336"/>
      <c r="E23" s="314"/>
      <c r="F23" s="315"/>
      <c r="G23" s="315"/>
      <c r="H23" s="315"/>
      <c r="I23" s="315"/>
      <c r="J23" s="316"/>
      <c r="K23" s="148"/>
      <c r="L23" s="148"/>
      <c r="M23" s="148"/>
      <c r="N23" s="148"/>
      <c r="O23" s="148"/>
      <c r="P23" s="148"/>
      <c r="Q23" s="148"/>
      <c r="R23" s="148"/>
      <c r="S23" s="148"/>
      <c r="T23" s="148"/>
      <c r="U23" s="148"/>
      <c r="V23" s="148"/>
      <c r="W23" s="148"/>
      <c r="X23" s="148"/>
      <c r="Y23" s="148"/>
      <c r="Z23" s="148"/>
      <c r="AA23" s="148"/>
    </row>
    <row r="24" spans="1:27" ht="25.15" customHeight="1" x14ac:dyDescent="0.2">
      <c r="A24" s="25" t="s">
        <v>87</v>
      </c>
      <c r="B24" s="334" t="s">
        <v>12</v>
      </c>
      <c r="C24" s="335"/>
      <c r="D24" s="336"/>
      <c r="E24" s="314"/>
      <c r="F24" s="315"/>
      <c r="G24" s="315"/>
      <c r="H24" s="315"/>
      <c r="I24" s="315"/>
      <c r="J24" s="316"/>
      <c r="K24" s="148"/>
      <c r="L24" s="148"/>
      <c r="M24" s="148"/>
      <c r="N24" s="148"/>
      <c r="O24" s="148"/>
      <c r="P24" s="148"/>
      <c r="Q24" s="148"/>
      <c r="R24" s="148"/>
      <c r="S24" s="148"/>
      <c r="T24" s="148"/>
      <c r="U24" s="148"/>
      <c r="V24" s="148"/>
      <c r="W24" s="148"/>
      <c r="X24" s="148"/>
      <c r="Y24" s="148"/>
      <c r="Z24" s="148"/>
      <c r="AA24" s="148"/>
    </row>
    <row r="25" spans="1:27" ht="25.15" customHeight="1" x14ac:dyDescent="0.2">
      <c r="A25" s="25" t="s">
        <v>221</v>
      </c>
      <c r="B25" s="334" t="s">
        <v>13</v>
      </c>
      <c r="C25" s="335"/>
      <c r="D25" s="336"/>
      <c r="E25" s="314"/>
      <c r="F25" s="315"/>
      <c r="G25" s="315"/>
      <c r="H25" s="315"/>
      <c r="I25" s="315"/>
      <c r="J25" s="316"/>
      <c r="K25" s="148"/>
      <c r="L25" s="148"/>
      <c r="M25" s="148"/>
      <c r="N25" s="148"/>
      <c r="O25" s="159"/>
      <c r="P25" s="148"/>
      <c r="Q25" s="148"/>
      <c r="R25" s="148"/>
      <c r="S25" s="148"/>
      <c r="T25" s="148"/>
      <c r="U25" s="148"/>
      <c r="V25" s="148"/>
      <c r="W25" s="148"/>
      <c r="X25" s="148"/>
      <c r="Y25" s="148"/>
      <c r="Z25" s="148"/>
      <c r="AA25" s="148"/>
    </row>
    <row r="26" spans="1:27" ht="25.15" customHeight="1" x14ac:dyDescent="0.2">
      <c r="A26" s="25" t="s">
        <v>222</v>
      </c>
      <c r="B26" s="334" t="s">
        <v>14</v>
      </c>
      <c r="C26" s="335"/>
      <c r="D26" s="336"/>
      <c r="E26" s="314"/>
      <c r="F26" s="315"/>
      <c r="G26" s="315"/>
      <c r="H26" s="315"/>
      <c r="I26" s="315"/>
      <c r="J26" s="316"/>
      <c r="K26" s="148"/>
      <c r="L26" s="148"/>
      <c r="M26" s="148"/>
      <c r="N26" s="148"/>
      <c r="O26" s="148"/>
      <c r="P26" s="148"/>
      <c r="Q26" s="148"/>
      <c r="R26" s="148"/>
      <c r="S26" s="148"/>
      <c r="T26" s="148"/>
      <c r="U26" s="148"/>
      <c r="V26" s="148"/>
      <c r="W26" s="148"/>
      <c r="X26" s="148"/>
      <c r="Y26" s="148"/>
      <c r="Z26" s="148"/>
      <c r="AA26" s="148"/>
    </row>
    <row r="27" spans="1:27" ht="25.15" customHeight="1" x14ac:dyDescent="0.2">
      <c r="A27" s="25" t="s">
        <v>223</v>
      </c>
      <c r="B27" s="334" t="s">
        <v>15</v>
      </c>
      <c r="C27" s="335"/>
      <c r="D27" s="336"/>
      <c r="E27" s="314"/>
      <c r="F27" s="315"/>
      <c r="G27" s="315"/>
      <c r="H27" s="315"/>
      <c r="I27" s="315"/>
      <c r="J27" s="316"/>
      <c r="K27" s="148"/>
      <c r="L27" s="148"/>
      <c r="M27" s="148"/>
      <c r="N27" s="148"/>
      <c r="O27" s="148"/>
      <c r="P27" s="148"/>
      <c r="Q27" s="148"/>
      <c r="R27" s="148"/>
      <c r="S27" s="148"/>
      <c r="T27" s="148"/>
      <c r="U27" s="148"/>
      <c r="V27" s="148"/>
      <c r="W27" s="148"/>
      <c r="X27" s="148"/>
      <c r="Y27" s="148"/>
      <c r="Z27" s="148"/>
      <c r="AA27" s="148"/>
    </row>
    <row r="28" spans="1:27" ht="25.15" customHeight="1" x14ac:dyDescent="0.2">
      <c r="A28" s="25" t="s">
        <v>224</v>
      </c>
      <c r="B28" s="334" t="s">
        <v>16</v>
      </c>
      <c r="C28" s="335"/>
      <c r="D28" s="336"/>
      <c r="E28" s="314"/>
      <c r="F28" s="315"/>
      <c r="G28" s="315"/>
      <c r="H28" s="315"/>
      <c r="I28" s="315"/>
      <c r="J28" s="316"/>
      <c r="K28" s="148"/>
      <c r="L28" s="148"/>
      <c r="M28" s="148"/>
      <c r="N28" s="148"/>
      <c r="O28" s="148"/>
      <c r="P28" s="148"/>
      <c r="Q28" s="148"/>
      <c r="R28" s="148"/>
      <c r="S28" s="148"/>
      <c r="T28" s="148"/>
      <c r="U28" s="148"/>
      <c r="V28" s="148"/>
      <c r="W28" s="148"/>
      <c r="X28" s="148"/>
      <c r="Y28" s="148"/>
      <c r="Z28" s="148"/>
      <c r="AA28" s="148"/>
    </row>
    <row r="29" spans="1:27" ht="25.15" customHeight="1" x14ac:dyDescent="0.2">
      <c r="A29" s="25" t="s">
        <v>225</v>
      </c>
      <c r="B29" s="334" t="s">
        <v>17</v>
      </c>
      <c r="C29" s="335"/>
      <c r="D29" s="336"/>
      <c r="E29" s="314"/>
      <c r="F29" s="315"/>
      <c r="G29" s="315"/>
      <c r="H29" s="315"/>
      <c r="I29" s="315"/>
      <c r="J29" s="316"/>
      <c r="K29" s="148"/>
      <c r="L29" s="148"/>
      <c r="M29" s="148"/>
      <c r="N29" s="148"/>
      <c r="O29" s="148"/>
      <c r="P29" s="148"/>
      <c r="Q29" s="148"/>
      <c r="R29" s="148"/>
      <c r="S29" s="148"/>
      <c r="T29" s="148"/>
      <c r="U29" s="148"/>
      <c r="V29" s="148"/>
      <c r="W29" s="148"/>
      <c r="X29" s="148"/>
      <c r="Y29" s="148"/>
      <c r="Z29" s="148"/>
      <c r="AA29" s="148"/>
    </row>
    <row r="30" spans="1:27" ht="25.15" customHeight="1" x14ac:dyDescent="0.2">
      <c r="A30" s="25" t="s">
        <v>226</v>
      </c>
      <c r="B30" s="333" t="s">
        <v>18</v>
      </c>
      <c r="C30" s="333"/>
      <c r="D30" s="333"/>
      <c r="E30" s="314"/>
      <c r="F30" s="315"/>
      <c r="G30" s="315"/>
      <c r="H30" s="315"/>
      <c r="I30" s="315"/>
      <c r="J30" s="316"/>
      <c r="K30" s="148"/>
      <c r="L30" s="148"/>
      <c r="M30" s="159"/>
      <c r="N30" s="148"/>
      <c r="O30" s="148"/>
      <c r="P30" s="148"/>
      <c r="Q30" s="148"/>
      <c r="R30" s="148"/>
      <c r="S30" s="148"/>
      <c r="T30" s="148"/>
      <c r="U30" s="148"/>
      <c r="V30" s="148"/>
      <c r="W30" s="148"/>
      <c r="X30" s="148"/>
      <c r="Y30" s="148"/>
      <c r="Z30" s="148"/>
      <c r="AA30" s="148"/>
    </row>
    <row r="31" spans="1:27" ht="33" customHeight="1" x14ac:dyDescent="0.2">
      <c r="A31" s="25" t="s">
        <v>227</v>
      </c>
      <c r="B31" s="334" t="s">
        <v>19</v>
      </c>
      <c r="C31" s="335"/>
      <c r="D31" s="336"/>
      <c r="E31" s="314"/>
      <c r="F31" s="315"/>
      <c r="G31" s="315"/>
      <c r="H31" s="315"/>
      <c r="I31" s="315"/>
      <c r="J31" s="316"/>
      <c r="K31" s="148"/>
      <c r="L31" s="148"/>
      <c r="M31" s="148"/>
      <c r="N31" s="148"/>
      <c r="O31" s="148"/>
      <c r="P31" s="148"/>
      <c r="Q31" s="148"/>
      <c r="R31" s="148"/>
      <c r="S31" s="148"/>
      <c r="T31" s="148"/>
      <c r="U31" s="148"/>
      <c r="V31" s="148"/>
      <c r="W31" s="148"/>
      <c r="X31" s="148"/>
      <c r="Y31" s="148"/>
      <c r="Z31" s="148"/>
      <c r="AA31" s="148"/>
    </row>
    <row r="32" spans="1:27" ht="33.75" customHeight="1" x14ac:dyDescent="0.2">
      <c r="A32" s="25" t="s">
        <v>228</v>
      </c>
      <c r="B32" s="334" t="s">
        <v>20</v>
      </c>
      <c r="C32" s="335"/>
      <c r="D32" s="336"/>
      <c r="E32" s="314"/>
      <c r="F32" s="315"/>
      <c r="G32" s="315"/>
      <c r="H32" s="315"/>
      <c r="I32" s="315"/>
      <c r="J32" s="316"/>
      <c r="K32" s="148"/>
      <c r="L32" s="148"/>
      <c r="M32" s="148"/>
      <c r="N32" s="148"/>
      <c r="O32" s="148"/>
      <c r="P32" s="148"/>
      <c r="Q32" s="148"/>
      <c r="R32" s="148"/>
      <c r="S32" s="148"/>
      <c r="T32" s="148"/>
      <c r="U32" s="148"/>
      <c r="V32" s="148"/>
      <c r="W32" s="148"/>
      <c r="X32" s="148"/>
      <c r="Y32" s="148"/>
      <c r="Z32" s="148"/>
      <c r="AA32" s="148"/>
    </row>
    <row r="33" spans="1:27" ht="25.15" customHeight="1" x14ac:dyDescent="0.2">
      <c r="A33" s="25" t="s">
        <v>229</v>
      </c>
      <c r="B33" s="334" t="s">
        <v>21</v>
      </c>
      <c r="C33" s="335"/>
      <c r="D33" s="336"/>
      <c r="E33" s="314"/>
      <c r="F33" s="315"/>
      <c r="G33" s="315"/>
      <c r="H33" s="315"/>
      <c r="I33" s="315"/>
      <c r="J33" s="316"/>
      <c r="K33" s="148"/>
      <c r="L33" s="148"/>
      <c r="M33" s="148"/>
      <c r="N33" s="148"/>
      <c r="O33" s="159"/>
      <c r="P33" s="148"/>
      <c r="Q33" s="148"/>
      <c r="R33" s="148"/>
      <c r="S33" s="148"/>
      <c r="T33" s="148"/>
      <c r="U33" s="148"/>
      <c r="V33" s="148"/>
      <c r="W33" s="148"/>
      <c r="X33" s="148"/>
      <c r="Y33" s="148"/>
      <c r="Z33" s="148"/>
      <c r="AA33" s="148"/>
    </row>
    <row r="34" spans="1:27" ht="46.5" customHeight="1" x14ac:dyDescent="0.2">
      <c r="A34" s="25" t="s">
        <v>647</v>
      </c>
      <c r="B34" s="361" t="s">
        <v>861</v>
      </c>
      <c r="C34" s="362"/>
      <c r="D34" s="363"/>
      <c r="E34" s="314"/>
      <c r="F34" s="315"/>
      <c r="G34" s="315"/>
      <c r="H34" s="315"/>
      <c r="I34" s="315"/>
      <c r="J34" s="316"/>
      <c r="K34" s="158"/>
      <c r="L34" s="148"/>
      <c r="M34" s="148"/>
      <c r="N34" s="148"/>
      <c r="O34" s="159"/>
      <c r="P34" s="148"/>
      <c r="Q34" s="148"/>
      <c r="R34" s="148"/>
      <c r="S34" s="148"/>
      <c r="T34" s="148"/>
      <c r="U34" s="148"/>
      <c r="V34" s="148"/>
      <c r="W34" s="148"/>
      <c r="X34" s="148"/>
      <c r="Y34" s="148"/>
      <c r="Z34" s="148"/>
      <c r="AA34" s="148"/>
    </row>
    <row r="35" spans="1:27" ht="24" customHeight="1" x14ac:dyDescent="0.2">
      <c r="A35" s="25" t="s">
        <v>49</v>
      </c>
      <c r="B35" s="156" t="s">
        <v>22</v>
      </c>
      <c r="C35" s="156"/>
      <c r="D35" s="156"/>
      <c r="E35" s="156"/>
      <c r="F35" s="150"/>
      <c r="G35" s="150"/>
      <c r="H35" s="150"/>
      <c r="I35" s="150"/>
      <c r="J35" s="150"/>
      <c r="K35" s="148"/>
      <c r="L35" s="148"/>
      <c r="M35" s="148"/>
      <c r="N35" s="148"/>
      <c r="O35" s="148"/>
      <c r="P35" s="148"/>
      <c r="Q35" s="148"/>
      <c r="R35" s="148"/>
      <c r="S35" s="148"/>
      <c r="T35" s="148"/>
      <c r="U35" s="148"/>
      <c r="V35" s="148"/>
      <c r="W35" s="148"/>
      <c r="X35" s="148"/>
      <c r="Y35" s="148"/>
      <c r="Z35" s="148"/>
      <c r="AA35" s="148"/>
    </row>
    <row r="36" spans="1:27" ht="38.25" customHeight="1" x14ac:dyDescent="0.2">
      <c r="A36" s="25" t="s">
        <v>50</v>
      </c>
      <c r="B36" s="337" t="s">
        <v>23</v>
      </c>
      <c r="C36" s="337"/>
      <c r="D36" s="337"/>
      <c r="E36" s="317"/>
      <c r="F36" s="317"/>
      <c r="G36" s="317"/>
      <c r="H36" s="317"/>
      <c r="I36" s="317"/>
      <c r="J36" s="317"/>
      <c r="K36" s="148"/>
      <c r="L36" s="148"/>
      <c r="M36" s="148"/>
      <c r="N36" s="148"/>
      <c r="O36" s="148"/>
      <c r="P36" s="148"/>
      <c r="Q36" s="148"/>
      <c r="R36" s="148"/>
      <c r="S36" s="148"/>
      <c r="T36" s="148"/>
      <c r="U36" s="148"/>
      <c r="V36" s="148"/>
      <c r="W36" s="148"/>
      <c r="X36" s="148"/>
      <c r="Y36" s="148"/>
      <c r="Z36" s="148"/>
      <c r="AA36" s="148"/>
    </row>
    <row r="37" spans="1:27" ht="15.6" customHeight="1" x14ac:dyDescent="0.2">
      <c r="A37" s="332" t="s">
        <v>88</v>
      </c>
      <c r="B37" s="318" t="s">
        <v>24</v>
      </c>
      <c r="C37" s="319"/>
      <c r="D37" s="320"/>
      <c r="E37" s="327" t="s">
        <v>25</v>
      </c>
      <c r="F37" s="328"/>
      <c r="G37" s="328"/>
      <c r="H37" s="328"/>
      <c r="I37" s="328"/>
      <c r="J37" s="160"/>
      <c r="K37" s="148"/>
      <c r="L37" s="148"/>
      <c r="M37" s="148"/>
      <c r="N37" s="148"/>
      <c r="O37" s="148"/>
      <c r="P37" s="148"/>
      <c r="Q37" s="148"/>
      <c r="R37" s="148"/>
      <c r="S37" s="148"/>
      <c r="T37" s="148"/>
      <c r="U37" s="148"/>
      <c r="V37" s="148"/>
      <c r="W37" s="148"/>
      <c r="X37" s="148"/>
      <c r="Y37" s="148"/>
      <c r="Z37" s="148"/>
      <c r="AA37" s="148"/>
    </row>
    <row r="38" spans="1:27" ht="15.6" customHeight="1" x14ac:dyDescent="0.2">
      <c r="A38" s="332"/>
      <c r="B38" s="321"/>
      <c r="C38" s="322"/>
      <c r="D38" s="323"/>
      <c r="E38" s="329" t="s">
        <v>26</v>
      </c>
      <c r="F38" s="330"/>
      <c r="G38" s="330"/>
      <c r="H38" s="330"/>
      <c r="I38" s="330"/>
      <c r="J38" s="331"/>
      <c r="K38" s="148"/>
      <c r="L38" s="148"/>
      <c r="M38" s="148"/>
      <c r="N38" s="148"/>
      <c r="O38" s="148"/>
      <c r="P38" s="148"/>
      <c r="Q38" s="148"/>
      <c r="R38" s="148"/>
      <c r="S38" s="148"/>
      <c r="T38" s="148"/>
      <c r="U38" s="148"/>
      <c r="V38" s="148"/>
      <c r="W38" s="148"/>
      <c r="X38" s="148"/>
      <c r="Y38" s="148"/>
      <c r="Z38" s="148"/>
      <c r="AA38" s="148"/>
    </row>
    <row r="39" spans="1:27" ht="62.25" customHeight="1" x14ac:dyDescent="0.2">
      <c r="A39" s="332"/>
      <c r="B39" s="324"/>
      <c r="C39" s="325"/>
      <c r="D39" s="326"/>
      <c r="E39" s="314"/>
      <c r="F39" s="315"/>
      <c r="G39" s="315"/>
      <c r="H39" s="315"/>
      <c r="I39" s="315"/>
      <c r="J39" s="316"/>
      <c r="K39" s="148"/>
      <c r="L39" s="148"/>
      <c r="M39" s="148"/>
      <c r="N39" s="148"/>
      <c r="O39" s="148"/>
      <c r="P39" s="148"/>
      <c r="Q39" s="148"/>
      <c r="R39" s="148"/>
      <c r="S39" s="148"/>
      <c r="T39" s="148"/>
      <c r="U39" s="148"/>
      <c r="V39" s="148"/>
      <c r="W39" s="148"/>
      <c r="X39" s="148"/>
      <c r="Y39" s="148"/>
      <c r="Z39" s="148"/>
      <c r="AA39" s="148"/>
    </row>
    <row r="40" spans="1:27" ht="29.25" customHeight="1" x14ac:dyDescent="0.2">
      <c r="A40" s="25" t="s">
        <v>51</v>
      </c>
      <c r="B40" s="367" t="s">
        <v>142</v>
      </c>
      <c r="C40" s="368"/>
      <c r="D40" s="369"/>
      <c r="E40" s="370"/>
      <c r="F40" s="370"/>
      <c r="G40" s="370"/>
      <c r="H40" s="370"/>
      <c r="I40" s="370"/>
      <c r="J40" s="370"/>
      <c r="K40" s="148"/>
      <c r="L40" s="148"/>
      <c r="M40" s="148"/>
      <c r="N40" s="148"/>
      <c r="O40" s="148"/>
      <c r="P40" s="148"/>
      <c r="Q40" s="148"/>
      <c r="R40" s="148"/>
      <c r="S40" s="148"/>
      <c r="T40" s="148"/>
      <c r="U40" s="148"/>
      <c r="V40" s="148"/>
      <c r="W40" s="148"/>
      <c r="X40" s="148"/>
      <c r="Y40" s="148"/>
      <c r="Z40" s="148"/>
      <c r="AA40" s="148"/>
    </row>
    <row r="41" spans="1:27" ht="44.25" customHeight="1" x14ac:dyDescent="0.2">
      <c r="A41" s="25" t="s">
        <v>52</v>
      </c>
      <c r="B41" s="371" t="s">
        <v>45</v>
      </c>
      <c r="C41" s="371"/>
      <c r="D41" s="371"/>
      <c r="E41" s="314"/>
      <c r="F41" s="315"/>
      <c r="G41" s="315"/>
      <c r="H41" s="315"/>
      <c r="I41" s="315"/>
      <c r="J41" s="316"/>
      <c r="K41" s="148"/>
      <c r="L41" s="148"/>
      <c r="M41" s="148"/>
      <c r="N41" s="148"/>
      <c r="O41" s="148"/>
      <c r="P41" s="148"/>
      <c r="Q41" s="148"/>
      <c r="R41" s="148"/>
      <c r="S41" s="148"/>
      <c r="T41" s="148"/>
      <c r="U41" s="148"/>
      <c r="V41" s="148"/>
      <c r="W41" s="148"/>
      <c r="X41" s="148"/>
      <c r="Y41" s="148"/>
      <c r="Z41" s="148"/>
      <c r="AA41" s="148"/>
    </row>
    <row r="42" spans="1:27" ht="35.450000000000003" customHeight="1" x14ac:dyDescent="0.2">
      <c r="A42" s="25" t="s">
        <v>89</v>
      </c>
      <c r="B42" s="364" t="s">
        <v>244</v>
      </c>
      <c r="C42" s="365"/>
      <c r="D42" s="366"/>
      <c r="E42" s="314"/>
      <c r="F42" s="315"/>
      <c r="G42" s="315"/>
      <c r="H42" s="315"/>
      <c r="I42" s="315"/>
      <c r="J42" s="316"/>
      <c r="K42" s="148"/>
      <c r="L42" s="148"/>
      <c r="M42" s="148"/>
      <c r="N42" s="148"/>
      <c r="O42" s="148"/>
      <c r="P42" s="148"/>
      <c r="Q42" s="148"/>
      <c r="R42" s="148"/>
      <c r="S42" s="148"/>
      <c r="T42" s="148"/>
      <c r="U42" s="148"/>
      <c r="V42" s="148"/>
      <c r="W42" s="148"/>
      <c r="X42" s="148"/>
      <c r="Y42" s="148"/>
      <c r="Z42" s="148"/>
      <c r="AA42" s="148"/>
    </row>
    <row r="43" spans="1:27" ht="27" customHeight="1" x14ac:dyDescent="0.2">
      <c r="A43" s="25" t="s">
        <v>230</v>
      </c>
      <c r="B43" s="364" t="s">
        <v>245</v>
      </c>
      <c r="C43" s="365"/>
      <c r="D43" s="366"/>
      <c r="E43" s="314"/>
      <c r="F43" s="315"/>
      <c r="G43" s="315"/>
      <c r="H43" s="315"/>
      <c r="I43" s="315"/>
      <c r="J43" s="316"/>
      <c r="K43" s="148"/>
      <c r="L43" s="148"/>
      <c r="M43" s="148"/>
      <c r="N43" s="148"/>
      <c r="O43" s="148"/>
      <c r="P43" s="148"/>
      <c r="Q43" s="148"/>
      <c r="R43" s="148"/>
      <c r="S43" s="148"/>
      <c r="T43" s="148"/>
      <c r="U43" s="148"/>
      <c r="V43" s="148"/>
      <c r="W43" s="148"/>
      <c r="X43" s="148"/>
      <c r="Y43" s="148"/>
      <c r="Z43" s="148"/>
      <c r="AA43" s="148"/>
    </row>
    <row r="44" spans="1:27" ht="15.75" x14ac:dyDescent="0.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row>
    <row r="45" spans="1:27" ht="28.5" customHeight="1" x14ac:dyDescent="0.2">
      <c r="B45" s="357"/>
      <c r="C45" s="357"/>
      <c r="D45" s="357"/>
      <c r="E45" s="357"/>
      <c r="F45" s="357"/>
      <c r="G45" s="357"/>
      <c r="H45" s="357"/>
      <c r="I45" s="357"/>
      <c r="J45" s="357"/>
      <c r="K45" s="148"/>
      <c r="L45" s="148"/>
      <c r="M45" s="148"/>
      <c r="N45" s="148"/>
      <c r="O45" s="148"/>
      <c r="P45" s="148"/>
      <c r="Q45" s="148"/>
      <c r="R45" s="148"/>
      <c r="S45" s="148"/>
      <c r="T45" s="148"/>
      <c r="U45" s="148"/>
      <c r="V45" s="148"/>
      <c r="W45" s="148"/>
      <c r="X45" s="148"/>
      <c r="Y45" s="148"/>
      <c r="Z45" s="148"/>
      <c r="AA45" s="148"/>
    </row>
    <row r="46" spans="1:27" ht="15.75" x14ac:dyDescent="0.2">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row>
    <row r="47" spans="1:27" ht="15.75" x14ac:dyDescent="0.2">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row>
    <row r="48" spans="1:27" ht="15.75" x14ac:dyDescent="0.2">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row>
    <row r="49" spans="2:27" ht="10.9" customHeight="1" x14ac:dyDescent="0.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row>
    <row r="50" spans="2:27" ht="15.75" x14ac:dyDescent="0.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row>
    <row r="51" spans="2:27" ht="15.75" x14ac:dyDescent="0.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row>
    <row r="52" spans="2:27" ht="15.75" x14ac:dyDescent="0.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row>
    <row r="53" spans="2:27" ht="15.75" x14ac:dyDescent="0.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row>
    <row r="54" spans="2:27" ht="15.75" x14ac:dyDescent="0.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row>
    <row r="55" spans="2:27" ht="15.75" x14ac:dyDescent="0.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row>
    <row r="56" spans="2:27" ht="15.75" x14ac:dyDescent="0.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row>
    <row r="57" spans="2:27" ht="15.75" x14ac:dyDescent="0.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row>
    <row r="58" spans="2:27" ht="15.75" x14ac:dyDescent="0.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row>
    <row r="59" spans="2:27" ht="15.75" x14ac:dyDescent="0.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row>
    <row r="60" spans="2:27" ht="15.75" x14ac:dyDescent="0.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row>
    <row r="61" spans="2:27" ht="15.75" x14ac:dyDescent="0.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row>
    <row r="62" spans="2:27" ht="15.75" x14ac:dyDescent="0.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row>
    <row r="63" spans="2:27" ht="15.75" x14ac:dyDescent="0.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row>
    <row r="64" spans="2:27" ht="15.75" x14ac:dyDescent="0.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row>
    <row r="65" spans="2:27" ht="15.75" x14ac:dyDescent="0.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row>
    <row r="66" spans="2:27" ht="15.75" x14ac:dyDescent="0.2">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row>
    <row r="67" spans="2:27" ht="15.75" x14ac:dyDescent="0.2">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row>
    <row r="68" spans="2:27" ht="15.75" x14ac:dyDescent="0.2">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row>
    <row r="69" spans="2:27" ht="15.75" x14ac:dyDescent="0.2">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row>
    <row r="70" spans="2:27" ht="15.75" x14ac:dyDescent="0.2">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row>
    <row r="71" spans="2:27" ht="15.75" x14ac:dyDescent="0.2">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row>
    <row r="72" spans="2:27" ht="15.75" x14ac:dyDescent="0.2">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row>
    <row r="73" spans="2:27" ht="15.75" x14ac:dyDescent="0.2">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row>
    <row r="74" spans="2:27" ht="15.75" x14ac:dyDescent="0.2">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row>
    <row r="75" spans="2:27" ht="15.75" x14ac:dyDescent="0.2">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row>
    <row r="76" spans="2:27" ht="15.75" x14ac:dyDescent="0.2">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c r="AA76" s="148"/>
    </row>
    <row r="77" spans="2:27" ht="15.75" x14ac:dyDescent="0.2">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row>
    <row r="78" spans="2:27" ht="15.75" x14ac:dyDescent="0.2">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row>
    <row r="79" spans="2:27" ht="15.75" x14ac:dyDescent="0.2">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row>
    <row r="80" spans="2:27" ht="15.75" x14ac:dyDescent="0.2">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row>
    <row r="81" spans="2:27" ht="15.75" x14ac:dyDescent="0.2">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row>
    <row r="82" spans="2:27" ht="15.75" x14ac:dyDescent="0.2">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row>
    <row r="83" spans="2:27" ht="15.75" x14ac:dyDescent="0.2">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row>
    <row r="84" spans="2:27" ht="15.75" x14ac:dyDescent="0.2">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row>
    <row r="85" spans="2:27" ht="15.75" x14ac:dyDescent="0.2">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row>
    <row r="86" spans="2:27" ht="15.75" x14ac:dyDescent="0.2">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row>
    <row r="87" spans="2:27" ht="15.75" x14ac:dyDescent="0.2">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row>
    <row r="88" spans="2:27" ht="15.75" x14ac:dyDescent="0.2">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row>
    <row r="89" spans="2:27" ht="15.75" x14ac:dyDescent="0.2">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row>
    <row r="90" spans="2:27" ht="15.75" x14ac:dyDescent="0.2">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row>
    <row r="91" spans="2:27" ht="15.75" x14ac:dyDescent="0.2">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row>
    <row r="92" spans="2:27" ht="15.75" x14ac:dyDescent="0.2">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row>
    <row r="93" spans="2:27" ht="15.75" x14ac:dyDescent="0.2">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row>
    <row r="94" spans="2:27" ht="15.75" x14ac:dyDescent="0.2">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row>
    <row r="95" spans="2:27" ht="15.75" x14ac:dyDescent="0.2">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row>
    <row r="96" spans="2:27" ht="15.75" x14ac:dyDescent="0.2">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row>
    <row r="97" spans="2:27" ht="15.75" x14ac:dyDescent="0.2">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row>
    <row r="98" spans="2:27" ht="15.75" x14ac:dyDescent="0.2">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row>
    <row r="99" spans="2:27" ht="15.75" x14ac:dyDescent="0.2">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row>
    <row r="100" spans="2:27" ht="15.75" x14ac:dyDescent="0.2">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row>
    <row r="101" spans="2:27" ht="15.75" x14ac:dyDescent="0.2">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row>
    <row r="102" spans="2:27" ht="15.75" x14ac:dyDescent="0.2">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row>
    <row r="103" spans="2:27" ht="15.75" x14ac:dyDescent="0.2">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row>
    <row r="104" spans="2:27" ht="15.75" x14ac:dyDescent="0.2">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row>
    <row r="105" spans="2:27" ht="15.75" x14ac:dyDescent="0.2">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row>
    <row r="106" spans="2:27" ht="15.75" x14ac:dyDescent="0.2">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row>
    <row r="107" spans="2:27" ht="15.75" x14ac:dyDescent="0.2">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row>
    <row r="108" spans="2:27" ht="15.75" x14ac:dyDescent="0.2">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row>
    <row r="109" spans="2:27" ht="15.75" x14ac:dyDescent="0.2">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row>
    <row r="110" spans="2:27" ht="15.75" x14ac:dyDescent="0.2">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row>
    <row r="111" spans="2:27" ht="15.75" x14ac:dyDescent="0.2">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row>
    <row r="112" spans="2:27" ht="15.75" x14ac:dyDescent="0.2">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row>
    <row r="113" spans="2:27" ht="15.75" x14ac:dyDescent="0.2">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row>
    <row r="114" spans="2:27" ht="15.75" x14ac:dyDescent="0.2">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row>
    <row r="115" spans="2:27" ht="15.75" x14ac:dyDescent="0.2">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row>
    <row r="116" spans="2:27" ht="15.75" x14ac:dyDescent="0.2">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row>
    <row r="117" spans="2:27" ht="15.75" x14ac:dyDescent="0.2">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ht="15.75" x14ac:dyDescent="0.2">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row>
    <row r="119" spans="2:27" ht="15.75" x14ac:dyDescent="0.2">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row>
    <row r="120" spans="2:27" ht="15.75" x14ac:dyDescent="0.2">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row>
    <row r="121" spans="2:27" ht="15.75" x14ac:dyDescent="0.2">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row>
    <row r="122" spans="2:27" ht="15.75" x14ac:dyDescent="0.2">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row>
    <row r="123" spans="2:27" ht="15.75" x14ac:dyDescent="0.2">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row>
    <row r="124" spans="2:27" ht="15.75" x14ac:dyDescent="0.2">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ht="15.75" x14ac:dyDescent="0.2">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row>
    <row r="126" spans="2:27" ht="15.75" x14ac:dyDescent="0.2">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row>
    <row r="127" spans="2:27" ht="15.75" x14ac:dyDescent="0.2">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row>
    <row r="128" spans="2:27" ht="15.75" x14ac:dyDescent="0.2">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row>
    <row r="129" spans="2:27" ht="15.75" x14ac:dyDescent="0.2">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row>
    <row r="130" spans="2:27" ht="15.75" x14ac:dyDescent="0.2">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row>
    <row r="131" spans="2:27" ht="15.75" x14ac:dyDescent="0.2">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row>
    <row r="132" spans="2:27" ht="15.75" x14ac:dyDescent="0.2">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row>
    <row r="133" spans="2:27" ht="15.75" x14ac:dyDescent="0.2">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row>
    <row r="134" spans="2:27" ht="15.75" x14ac:dyDescent="0.2">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row>
    <row r="135" spans="2:27" ht="15.75" x14ac:dyDescent="0.2">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row>
    <row r="136" spans="2:27" ht="15.75" x14ac:dyDescent="0.2">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row>
    <row r="137" spans="2:27" ht="15.75" x14ac:dyDescent="0.2">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row>
    <row r="138" spans="2:27" ht="15.75" x14ac:dyDescent="0.2">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row>
    <row r="139" spans="2:27" ht="15.75" x14ac:dyDescent="0.2">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row>
    <row r="140" spans="2:27" ht="15.75" x14ac:dyDescent="0.2">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row>
    <row r="141" spans="2:27" ht="15.75" x14ac:dyDescent="0.2">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row>
    <row r="142" spans="2:27" ht="15.75" x14ac:dyDescent="0.2">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row>
    <row r="143" spans="2:27" ht="15.75" x14ac:dyDescent="0.2">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row>
    <row r="144" spans="2:27" ht="15.75" x14ac:dyDescent="0.2">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row>
    <row r="145" spans="2:27" ht="15.75" x14ac:dyDescent="0.2">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row>
    <row r="146" spans="2:27" ht="15.75" x14ac:dyDescent="0.2">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row>
    <row r="147" spans="2:27" ht="15.75" x14ac:dyDescent="0.2">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row>
    <row r="148" spans="2:27" ht="15.75" x14ac:dyDescent="0.2">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row>
    <row r="149" spans="2:27" ht="15.75" x14ac:dyDescent="0.2">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row>
    <row r="150" spans="2:27" ht="15.75" x14ac:dyDescent="0.2">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row>
    <row r="151" spans="2:27" ht="15.75" x14ac:dyDescent="0.2">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row>
    <row r="152" spans="2:27" ht="15.75" x14ac:dyDescent="0.2">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row>
    <row r="153" spans="2:27" ht="15.75" x14ac:dyDescent="0.2">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row>
    <row r="154" spans="2:27" ht="15.75" x14ac:dyDescent="0.2">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row>
    <row r="155" spans="2:27" ht="15.75" x14ac:dyDescent="0.2">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row>
    <row r="156" spans="2:27" ht="15.75" x14ac:dyDescent="0.2">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row>
    <row r="157" spans="2:27" ht="15.75" x14ac:dyDescent="0.2">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row>
    <row r="158" spans="2:27" ht="15.75" x14ac:dyDescent="0.2">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row>
    <row r="159" spans="2:27" ht="15.75" x14ac:dyDescent="0.2">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row>
    <row r="160" spans="2:27" ht="15.75" x14ac:dyDescent="0.2">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row>
    <row r="161" spans="2:27" ht="15.75" x14ac:dyDescent="0.2">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row>
    <row r="162" spans="2:27" ht="15.75" x14ac:dyDescent="0.2">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row>
    <row r="163" spans="2:27" ht="15.75" x14ac:dyDescent="0.2">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row>
    <row r="164" spans="2:27" ht="15.75" x14ac:dyDescent="0.2">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row>
    <row r="165" spans="2:27" ht="15.75" x14ac:dyDescent="0.2">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row>
    <row r="166" spans="2:27" ht="15.75" x14ac:dyDescent="0.2">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row>
    <row r="167" spans="2:27" ht="15.75" x14ac:dyDescent="0.2">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row>
    <row r="168" spans="2:27" ht="15.75" x14ac:dyDescent="0.2">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row>
    <row r="169" spans="2:27" ht="15.75" x14ac:dyDescent="0.2">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row>
    <row r="170" spans="2:27" ht="15.75" x14ac:dyDescent="0.2">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row>
    <row r="171" spans="2:27" ht="15.75" x14ac:dyDescent="0.2">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row>
    <row r="172" spans="2:27" ht="15.75" x14ac:dyDescent="0.2">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row>
    <row r="173" spans="2:27" ht="15.75" x14ac:dyDescent="0.2">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row>
    <row r="174" spans="2:27" ht="15.75" x14ac:dyDescent="0.2">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row>
    <row r="175" spans="2:27" ht="15.75" x14ac:dyDescent="0.2">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row>
    <row r="176" spans="2:27" ht="15.75" x14ac:dyDescent="0.2">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row>
    <row r="177" spans="2:27" ht="15.75" x14ac:dyDescent="0.2">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row>
    <row r="178" spans="2:27" ht="15.75" x14ac:dyDescent="0.2">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row>
    <row r="179" spans="2:27" ht="15.75" x14ac:dyDescent="0.2">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row>
    <row r="180" spans="2:27" ht="15.75" x14ac:dyDescent="0.2">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row>
    <row r="181" spans="2:27" ht="15.75" x14ac:dyDescent="0.2">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row>
    <row r="182" spans="2:27" ht="15.75" x14ac:dyDescent="0.2">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row>
    <row r="183" spans="2:27" ht="15.75" x14ac:dyDescent="0.2">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c r="X183" s="148"/>
      <c r="Y183" s="148"/>
      <c r="Z183" s="148"/>
      <c r="AA183" s="148"/>
    </row>
    <row r="184" spans="2:27" ht="15.75" x14ac:dyDescent="0.2">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c r="X184" s="148"/>
      <c r="Y184" s="148"/>
      <c r="Z184" s="148"/>
      <c r="AA184" s="148"/>
    </row>
    <row r="185" spans="2:27" ht="15.75" x14ac:dyDescent="0.2">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row>
    <row r="186" spans="2:27" ht="15.75" x14ac:dyDescent="0.2">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row>
    <row r="187" spans="2:27" ht="15.75" x14ac:dyDescent="0.2">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row>
    <row r="188" spans="2:27" ht="15.75" x14ac:dyDescent="0.2">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row>
    <row r="189" spans="2:27" ht="15.75" x14ac:dyDescent="0.2">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row>
    <row r="190" spans="2:27" ht="15.75" x14ac:dyDescent="0.2">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row>
    <row r="191" spans="2:27" ht="15.75" x14ac:dyDescent="0.2">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row>
    <row r="192" spans="2:27" ht="15.75" x14ac:dyDescent="0.2">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c r="X192" s="148"/>
      <c r="Y192" s="148"/>
      <c r="Z192" s="148"/>
      <c r="AA192" s="148"/>
    </row>
    <row r="193" spans="2:27" ht="15.75" x14ac:dyDescent="0.2">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row>
    <row r="194" spans="2:27" ht="15.75" x14ac:dyDescent="0.2">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row>
    <row r="195" spans="2:27" ht="15.75" x14ac:dyDescent="0.2">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c r="X195" s="148"/>
      <c r="Y195" s="148"/>
      <c r="Z195" s="148"/>
      <c r="AA195" s="148"/>
    </row>
    <row r="196" spans="2:27" ht="15.75" x14ac:dyDescent="0.2">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row>
    <row r="197" spans="2:27" ht="15.75" x14ac:dyDescent="0.2">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row>
    <row r="198" spans="2:27" ht="15.75" x14ac:dyDescent="0.2">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row>
    <row r="199" spans="2:27" ht="15.75" x14ac:dyDescent="0.2">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row>
    <row r="200" spans="2:27" ht="15.75" x14ac:dyDescent="0.2">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c r="X200" s="148"/>
      <c r="Y200" s="148"/>
      <c r="Z200" s="148"/>
      <c r="AA200" s="148"/>
    </row>
    <row r="201" spans="2:27" ht="15.75" x14ac:dyDescent="0.2">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row>
    <row r="202" spans="2:27" ht="15.75" x14ac:dyDescent="0.2">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row>
    <row r="203" spans="2:27" ht="15.75" x14ac:dyDescent="0.2">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c r="X203" s="148"/>
      <c r="Y203" s="148"/>
      <c r="Z203" s="148"/>
      <c r="AA203" s="148"/>
    </row>
    <row r="204" spans="2:27" ht="15.75" x14ac:dyDescent="0.2">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row>
    <row r="205" spans="2:27" ht="15.75" x14ac:dyDescent="0.2">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c r="X205" s="148"/>
      <c r="Y205" s="148"/>
      <c r="Z205" s="148"/>
      <c r="AA205" s="148"/>
    </row>
    <row r="206" spans="2:27" ht="15.75" x14ac:dyDescent="0.2">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c r="X206" s="148"/>
      <c r="Y206" s="148"/>
      <c r="Z206" s="148"/>
      <c r="AA206" s="148"/>
    </row>
    <row r="207" spans="2:27" ht="15.75" x14ac:dyDescent="0.2">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row>
    <row r="208" spans="2:27" ht="15.75" x14ac:dyDescent="0.2">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row>
    <row r="209" spans="2:27" ht="15.75" x14ac:dyDescent="0.2">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row>
    <row r="210" spans="2:27" ht="15.75" x14ac:dyDescent="0.2">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row>
    <row r="211" spans="2:27" ht="15.75" x14ac:dyDescent="0.2">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148"/>
    </row>
    <row r="212" spans="2:27" ht="15.75" x14ac:dyDescent="0.2">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c r="X212" s="148"/>
      <c r="Y212" s="148"/>
      <c r="Z212" s="148"/>
      <c r="AA212" s="148"/>
    </row>
    <row r="213" spans="2:27" ht="15.75" x14ac:dyDescent="0.2">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row>
    <row r="214" spans="2:27" ht="15.75" x14ac:dyDescent="0.2">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c r="X214" s="148"/>
      <c r="Y214" s="148"/>
      <c r="Z214" s="148"/>
      <c r="AA214" s="148"/>
    </row>
    <row r="215" spans="2:27" ht="15.75" x14ac:dyDescent="0.2">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c r="X215" s="148"/>
      <c r="Y215" s="148"/>
      <c r="Z215" s="148"/>
      <c r="AA215" s="148"/>
    </row>
    <row r="216" spans="2:27" ht="15.75" x14ac:dyDescent="0.2">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c r="X216" s="148"/>
      <c r="Y216" s="148"/>
      <c r="Z216" s="148"/>
      <c r="AA216" s="148"/>
    </row>
    <row r="217" spans="2:27" ht="15.75" x14ac:dyDescent="0.2">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c r="X217" s="148"/>
      <c r="Y217" s="148"/>
      <c r="Z217" s="148"/>
      <c r="AA217" s="148"/>
    </row>
    <row r="218" spans="2:27" ht="15.75" x14ac:dyDescent="0.2">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c r="X218" s="148"/>
      <c r="Y218" s="148"/>
      <c r="Z218" s="148"/>
      <c r="AA218" s="148"/>
    </row>
    <row r="219" spans="2:27" ht="15.75" x14ac:dyDescent="0.2">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c r="X219" s="148"/>
      <c r="Y219" s="148"/>
      <c r="Z219" s="148"/>
      <c r="AA219" s="148"/>
    </row>
    <row r="220" spans="2:27" ht="15.75" x14ac:dyDescent="0.2">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c r="X220" s="148"/>
      <c r="Y220" s="148"/>
      <c r="Z220" s="148"/>
      <c r="AA220" s="148"/>
    </row>
    <row r="221" spans="2:27" ht="15.75" x14ac:dyDescent="0.2">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c r="X221" s="148"/>
      <c r="Y221" s="148"/>
      <c r="Z221" s="148"/>
      <c r="AA221" s="148"/>
    </row>
    <row r="222" spans="2:27" ht="15.75" x14ac:dyDescent="0.2">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c r="X222" s="148"/>
      <c r="Y222" s="148"/>
      <c r="Z222" s="148"/>
      <c r="AA222" s="148"/>
    </row>
    <row r="223" spans="2:27" ht="15.75" x14ac:dyDescent="0.2">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c r="X223" s="148"/>
      <c r="Y223" s="148"/>
      <c r="Z223" s="148"/>
      <c r="AA223" s="148"/>
    </row>
    <row r="224" spans="2:27" ht="15.75" x14ac:dyDescent="0.2">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c r="X224" s="148"/>
      <c r="Y224" s="148"/>
      <c r="Z224" s="148"/>
      <c r="AA224" s="148"/>
    </row>
    <row r="225" spans="2:27" ht="15.75" x14ac:dyDescent="0.2">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c r="X225" s="148"/>
      <c r="Y225" s="148"/>
      <c r="Z225" s="148"/>
      <c r="AA225" s="148"/>
    </row>
    <row r="226" spans="2:27" ht="15.75" x14ac:dyDescent="0.2">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c r="X226" s="148"/>
      <c r="Y226" s="148"/>
      <c r="Z226" s="148"/>
      <c r="AA226" s="148"/>
    </row>
    <row r="227" spans="2:27" ht="15.75" x14ac:dyDescent="0.2">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c r="X227" s="148"/>
      <c r="Y227" s="148"/>
      <c r="Z227" s="148"/>
      <c r="AA227" s="148"/>
    </row>
    <row r="228" spans="2:27" ht="15.75" x14ac:dyDescent="0.2">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c r="X228" s="148"/>
      <c r="Y228" s="148"/>
      <c r="Z228" s="148"/>
      <c r="AA228" s="148"/>
    </row>
    <row r="229" spans="2:27" ht="15.75" x14ac:dyDescent="0.2">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row>
    <row r="230" spans="2:27" ht="15.75" x14ac:dyDescent="0.2">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row>
    <row r="231" spans="2:27" ht="15.75" x14ac:dyDescent="0.2">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row>
    <row r="232" spans="2:27" ht="15.75" x14ac:dyDescent="0.2">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c r="X232" s="148"/>
      <c r="Y232" s="148"/>
      <c r="Z232" s="148"/>
      <c r="AA232" s="148"/>
    </row>
    <row r="233" spans="2:27" ht="15.75" x14ac:dyDescent="0.2">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c r="X233" s="148"/>
      <c r="Y233" s="148"/>
      <c r="Z233" s="148"/>
      <c r="AA233" s="148"/>
    </row>
    <row r="234" spans="2:27" ht="15.75" x14ac:dyDescent="0.2">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row>
    <row r="235" spans="2:27" ht="15.75" x14ac:dyDescent="0.2">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row>
    <row r="236" spans="2:27" ht="15.75" x14ac:dyDescent="0.2">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row>
    <row r="237" spans="2:27" ht="15.75" x14ac:dyDescent="0.2">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row>
    <row r="238" spans="2:27" ht="15.75" x14ac:dyDescent="0.2">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row>
    <row r="239" spans="2:27" ht="15.75" x14ac:dyDescent="0.2">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row>
    <row r="240" spans="2:27" ht="15.75" x14ac:dyDescent="0.2">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row>
    <row r="241" spans="2:27" ht="15.75" x14ac:dyDescent="0.2">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row>
    <row r="242" spans="2:27" ht="15.75" x14ac:dyDescent="0.2">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row>
    <row r="243" spans="2:27" ht="15.75" x14ac:dyDescent="0.2">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row>
    <row r="244" spans="2:27" ht="15.75" x14ac:dyDescent="0.2">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row>
    <row r="245" spans="2:27" ht="15.75" x14ac:dyDescent="0.2">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row>
    <row r="246" spans="2:27" ht="15.75" x14ac:dyDescent="0.2">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row>
    <row r="247" spans="2:27" ht="15.75" x14ac:dyDescent="0.2">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row>
    <row r="248" spans="2:27" ht="15.75" x14ac:dyDescent="0.2">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row>
    <row r="249" spans="2:27" ht="15.75" x14ac:dyDescent="0.2">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row>
    <row r="250" spans="2:27" ht="15.75" x14ac:dyDescent="0.2">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row>
    <row r="251" spans="2:27" ht="15.75" x14ac:dyDescent="0.2">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row>
    <row r="252" spans="2:27" ht="15.75" x14ac:dyDescent="0.2">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row>
    <row r="253" spans="2:27" ht="15.75" x14ac:dyDescent="0.2">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c r="X253" s="148"/>
      <c r="Y253" s="148"/>
      <c r="Z253" s="148"/>
      <c r="AA253" s="148"/>
    </row>
    <row r="254" spans="2:27" ht="15.75" x14ac:dyDescent="0.2">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row>
    <row r="255" spans="2:27" ht="15.75" x14ac:dyDescent="0.2">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row>
    <row r="256" spans="2:27" ht="15.75" x14ac:dyDescent="0.2">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row>
    <row r="257" spans="2:27" ht="15.75" x14ac:dyDescent="0.2">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c r="X257" s="148"/>
      <c r="Y257" s="148"/>
      <c r="Z257" s="148"/>
      <c r="AA257" s="148"/>
    </row>
    <row r="258" spans="2:27" ht="15.75" x14ac:dyDescent="0.2">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c r="X258" s="148"/>
      <c r="Y258" s="148"/>
      <c r="Z258" s="148"/>
      <c r="AA258" s="148"/>
    </row>
    <row r="259" spans="2:27" ht="15.75" x14ac:dyDescent="0.2">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row>
    <row r="260" spans="2:27" ht="15.75" x14ac:dyDescent="0.2">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row>
    <row r="261" spans="2:27" ht="15.75" x14ac:dyDescent="0.2">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row>
    <row r="262" spans="2:27" ht="15.75" x14ac:dyDescent="0.2">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row>
    <row r="263" spans="2:27" ht="15.75" x14ac:dyDescent="0.2">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row>
    <row r="264" spans="2:27" ht="15.75" x14ac:dyDescent="0.2">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row>
    <row r="265" spans="2:27" ht="15.75" x14ac:dyDescent="0.2">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row>
    <row r="266" spans="2:27" ht="15.75" x14ac:dyDescent="0.2">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c r="X266" s="148"/>
      <c r="Y266" s="148"/>
      <c r="Z266" s="148"/>
      <c r="AA266" s="148"/>
    </row>
    <row r="267" spans="2:27" ht="15.75" x14ac:dyDescent="0.2">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48"/>
      <c r="AA267" s="148"/>
    </row>
    <row r="268" spans="2:27" ht="15.75" x14ac:dyDescent="0.2">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c r="X268" s="148"/>
      <c r="Y268" s="148"/>
      <c r="Z268" s="148"/>
      <c r="AA268" s="148"/>
    </row>
    <row r="269" spans="2:27" ht="15.75" x14ac:dyDescent="0.2">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c r="X269" s="148"/>
      <c r="Y269" s="148"/>
      <c r="Z269" s="148"/>
      <c r="AA269" s="148"/>
    </row>
    <row r="270" spans="2:27" ht="15.75" x14ac:dyDescent="0.2">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c r="X270" s="148"/>
      <c r="Y270" s="148"/>
      <c r="Z270" s="148"/>
      <c r="AA270" s="148"/>
    </row>
    <row r="271" spans="2:27" ht="15.75" x14ac:dyDescent="0.2">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c r="X271" s="148"/>
      <c r="Y271" s="148"/>
      <c r="Z271" s="148"/>
      <c r="AA271" s="148"/>
    </row>
    <row r="272" spans="2:27" ht="15.75" x14ac:dyDescent="0.2">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c r="X272" s="148"/>
      <c r="Y272" s="148"/>
      <c r="Z272" s="148"/>
      <c r="AA272" s="148"/>
    </row>
    <row r="273" spans="2:27" ht="15.75" x14ac:dyDescent="0.2">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c r="X273" s="148"/>
      <c r="Y273" s="148"/>
      <c r="Z273" s="148"/>
      <c r="AA273" s="148"/>
    </row>
    <row r="274" spans="2:27" ht="15.75" x14ac:dyDescent="0.2">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row>
    <row r="275" spans="2:27" ht="15.75" x14ac:dyDescent="0.2">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row>
    <row r="276" spans="2:27" ht="15.75" x14ac:dyDescent="0.2">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c r="X276" s="148"/>
      <c r="Y276" s="148"/>
      <c r="Z276" s="148"/>
      <c r="AA276" s="148"/>
    </row>
    <row r="277" spans="2:27" ht="15.75" x14ac:dyDescent="0.2">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c r="X277" s="148"/>
      <c r="Y277" s="148"/>
      <c r="Z277" s="148"/>
      <c r="AA277" s="148"/>
    </row>
    <row r="278" spans="2:27" ht="15.75" x14ac:dyDescent="0.2">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row>
    <row r="279" spans="2:27" ht="15.75" x14ac:dyDescent="0.2">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c r="X279" s="148"/>
      <c r="Y279" s="148"/>
      <c r="Z279" s="148"/>
      <c r="AA279" s="148"/>
    </row>
    <row r="280" spans="2:27" ht="15.75" x14ac:dyDescent="0.2">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c r="X280" s="148"/>
      <c r="Y280" s="148"/>
      <c r="Z280" s="148"/>
      <c r="AA280" s="148"/>
    </row>
    <row r="281" spans="2:27" ht="15.75" x14ac:dyDescent="0.2">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row>
    <row r="282" spans="2:27" ht="15.75" x14ac:dyDescent="0.2">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c r="X282" s="148"/>
      <c r="Y282" s="148"/>
      <c r="Z282" s="148"/>
      <c r="AA282" s="148"/>
    </row>
    <row r="283" spans="2:27" ht="15.75" x14ac:dyDescent="0.2">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row>
    <row r="284" spans="2:27" ht="15.75" x14ac:dyDescent="0.2">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row>
    <row r="285" spans="2:27" ht="15.75" x14ac:dyDescent="0.2">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c r="X285" s="148"/>
      <c r="Y285" s="148"/>
      <c r="Z285" s="148"/>
      <c r="AA285" s="148"/>
    </row>
    <row r="286" spans="2:27" ht="15.75" x14ac:dyDescent="0.2">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c r="X286" s="148"/>
      <c r="Y286" s="148"/>
      <c r="Z286" s="148"/>
      <c r="AA286" s="148"/>
    </row>
    <row r="287" spans="2:27" ht="15.75" x14ac:dyDescent="0.2">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row>
    <row r="288" spans="2:27" ht="15.75" x14ac:dyDescent="0.2">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row>
    <row r="289" spans="2:27" ht="15.75" x14ac:dyDescent="0.2">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c r="X289" s="148"/>
      <c r="Y289" s="148"/>
      <c r="Z289" s="148"/>
      <c r="AA289" s="148"/>
    </row>
    <row r="290" spans="2:27" ht="15.75" x14ac:dyDescent="0.2">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row>
    <row r="291" spans="2:27" ht="15.75" x14ac:dyDescent="0.2">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c r="X291" s="148"/>
      <c r="Y291" s="148"/>
      <c r="Z291" s="148"/>
      <c r="AA291" s="148"/>
    </row>
    <row r="292" spans="2:27" ht="15.75" x14ac:dyDescent="0.2">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c r="X292" s="148"/>
      <c r="Y292" s="148"/>
      <c r="Z292" s="148"/>
      <c r="AA292" s="148"/>
    </row>
    <row r="293" spans="2:27" ht="15.75" x14ac:dyDescent="0.2">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c r="X293" s="148"/>
      <c r="Y293" s="148"/>
      <c r="Z293" s="148"/>
      <c r="AA293" s="148"/>
    </row>
    <row r="294" spans="2:27" ht="15.75" x14ac:dyDescent="0.2">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row>
    <row r="295" spans="2:27" ht="15.75" x14ac:dyDescent="0.2">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row>
    <row r="296" spans="2:27" ht="15.75" x14ac:dyDescent="0.2">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row>
    <row r="297" spans="2:27" ht="15.75" x14ac:dyDescent="0.2">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row>
    <row r="298" spans="2:27" ht="15.75" x14ac:dyDescent="0.2">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row>
    <row r="299" spans="2:27" ht="15.75" x14ac:dyDescent="0.2">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row>
    <row r="300" spans="2:27" ht="15.75" x14ac:dyDescent="0.2">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row>
    <row r="301" spans="2:27" ht="15.75" x14ac:dyDescent="0.2">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row>
    <row r="302" spans="2:27" ht="15.75" x14ac:dyDescent="0.2">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row>
    <row r="303" spans="2:27" ht="15.75" x14ac:dyDescent="0.2">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row>
    <row r="304" spans="2:27" ht="15.75" x14ac:dyDescent="0.2">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row>
    <row r="305" spans="2:27" ht="15.75" x14ac:dyDescent="0.2">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row>
    <row r="306" spans="2:27" ht="15.75" x14ac:dyDescent="0.2">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row>
    <row r="307" spans="2:27" ht="15.75" x14ac:dyDescent="0.2">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row>
    <row r="308" spans="2:27" ht="15.75" x14ac:dyDescent="0.2">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row>
    <row r="309" spans="2:27" ht="15.75" x14ac:dyDescent="0.2">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row>
    <row r="310" spans="2:27" ht="15.75" x14ac:dyDescent="0.2">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c r="X310" s="148"/>
      <c r="Y310" s="148"/>
      <c r="Z310" s="148"/>
      <c r="AA310" s="148"/>
    </row>
    <row r="311" spans="2:27" ht="15.75" x14ac:dyDescent="0.2">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c r="X311" s="148"/>
      <c r="Y311" s="148"/>
      <c r="Z311" s="148"/>
      <c r="AA311" s="148"/>
    </row>
    <row r="312" spans="2:27" ht="15.75" x14ac:dyDescent="0.2">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c r="X312" s="148"/>
      <c r="Y312" s="148"/>
      <c r="Z312" s="148"/>
      <c r="AA312" s="148"/>
    </row>
    <row r="313" spans="2:27" ht="15.75" x14ac:dyDescent="0.2">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c r="X313" s="148"/>
      <c r="Y313" s="148"/>
      <c r="Z313" s="148"/>
      <c r="AA313" s="148"/>
    </row>
    <row r="314" spans="2:27" ht="15.75" x14ac:dyDescent="0.2">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c r="X314" s="148"/>
      <c r="Y314" s="148"/>
      <c r="Z314" s="148"/>
      <c r="AA314" s="148"/>
    </row>
    <row r="315" spans="2:27" ht="15.75" x14ac:dyDescent="0.2">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c r="X315" s="148"/>
      <c r="Y315" s="148"/>
      <c r="Z315" s="148"/>
      <c r="AA315" s="148"/>
    </row>
    <row r="316" spans="2:27" ht="15.75" x14ac:dyDescent="0.2">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c r="X316" s="148"/>
      <c r="Y316" s="148"/>
      <c r="Z316" s="148"/>
      <c r="AA316" s="148"/>
    </row>
    <row r="317" spans="2:27" ht="15.75" x14ac:dyDescent="0.2">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row>
    <row r="318" spans="2:27" ht="15.75" x14ac:dyDescent="0.2">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c r="X318" s="148"/>
      <c r="Y318" s="148"/>
      <c r="Z318" s="148"/>
      <c r="AA318" s="148"/>
    </row>
    <row r="319" spans="2:27" ht="15.75" x14ac:dyDescent="0.2">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row>
    <row r="320" spans="2:27" ht="15.75" x14ac:dyDescent="0.2">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c r="X320" s="148"/>
      <c r="Y320" s="148"/>
      <c r="Z320" s="148"/>
      <c r="AA320" s="148"/>
    </row>
    <row r="321" spans="2:27" ht="15.75" x14ac:dyDescent="0.2">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c r="X321" s="148"/>
      <c r="Y321" s="148"/>
      <c r="Z321" s="148"/>
      <c r="AA321" s="148"/>
    </row>
    <row r="322" spans="2:27" ht="15.75" x14ac:dyDescent="0.2">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row>
    <row r="323" spans="2:27" ht="15.75" x14ac:dyDescent="0.2">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row>
    <row r="324" spans="2:27" ht="15.75" x14ac:dyDescent="0.2">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row>
    <row r="325" spans="2:27" ht="15.75" x14ac:dyDescent="0.2">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row>
    <row r="326" spans="2:27" ht="15.75" x14ac:dyDescent="0.2">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c r="X326" s="148"/>
      <c r="Y326" s="148"/>
      <c r="Z326" s="148"/>
      <c r="AA326" s="148"/>
    </row>
    <row r="327" spans="2:27" ht="15.75" x14ac:dyDescent="0.2">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row>
    <row r="328" spans="2:27" ht="15.75" x14ac:dyDescent="0.2">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row>
    <row r="329" spans="2:27" ht="15.75" x14ac:dyDescent="0.2">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row>
    <row r="330" spans="2:27" ht="15.75" x14ac:dyDescent="0.2">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row>
    <row r="331" spans="2:27" ht="15.75" x14ac:dyDescent="0.2">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row>
    <row r="332" spans="2:27" ht="15.75" x14ac:dyDescent="0.2">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row>
    <row r="333" spans="2:27" ht="15.75" x14ac:dyDescent="0.2">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c r="X333" s="148"/>
      <c r="Y333" s="148"/>
      <c r="Z333" s="148"/>
      <c r="AA333" s="148"/>
    </row>
    <row r="334" spans="2:27" ht="15.75" x14ac:dyDescent="0.2">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row>
    <row r="335" spans="2:27" ht="15.75" x14ac:dyDescent="0.2">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row>
    <row r="336" spans="2:27" ht="15.75" x14ac:dyDescent="0.2">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row>
    <row r="337" spans="2:27" ht="15.75" x14ac:dyDescent="0.2">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row>
    <row r="338" spans="2:27" ht="15.75" x14ac:dyDescent="0.2">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row>
    <row r="339" spans="2:27" ht="15.75" x14ac:dyDescent="0.2">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row>
    <row r="340" spans="2:27" ht="15.75" x14ac:dyDescent="0.2">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c r="X340" s="148"/>
      <c r="Y340" s="148"/>
      <c r="Z340" s="148"/>
      <c r="AA340" s="148"/>
    </row>
    <row r="341" spans="2:27" ht="15.75" x14ac:dyDescent="0.2">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c r="X341" s="148"/>
      <c r="Y341" s="148"/>
      <c r="Z341" s="148"/>
      <c r="AA341" s="148"/>
    </row>
    <row r="342" spans="2:27" ht="15.75" x14ac:dyDescent="0.2">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c r="X342" s="148"/>
      <c r="Y342" s="148"/>
      <c r="Z342" s="148"/>
      <c r="AA342" s="148"/>
    </row>
    <row r="343" spans="2:27" ht="15.75" x14ac:dyDescent="0.2">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row>
    <row r="344" spans="2:27" ht="15.75" x14ac:dyDescent="0.2">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row>
    <row r="345" spans="2:27" ht="15.75" x14ac:dyDescent="0.2">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row>
    <row r="346" spans="2:27" ht="15.75" x14ac:dyDescent="0.2">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c r="X346" s="148"/>
      <c r="Y346" s="148"/>
      <c r="Z346" s="148"/>
      <c r="AA346" s="148"/>
    </row>
    <row r="347" spans="2:27" ht="15.75" x14ac:dyDescent="0.2">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c r="X347" s="148"/>
      <c r="Y347" s="148"/>
      <c r="Z347" s="148"/>
      <c r="AA347" s="148"/>
    </row>
    <row r="348" spans="2:27" ht="15.75" x14ac:dyDescent="0.2">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c r="X348" s="148"/>
      <c r="Y348" s="148"/>
      <c r="Z348" s="148"/>
      <c r="AA348" s="148"/>
    </row>
    <row r="349" spans="2:27" ht="15.75" x14ac:dyDescent="0.2">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row>
    <row r="350" spans="2:27" ht="15.75" x14ac:dyDescent="0.2">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c r="X350" s="148"/>
      <c r="Y350" s="148"/>
      <c r="Z350" s="148"/>
      <c r="AA350" s="148"/>
    </row>
    <row r="351" spans="2:27" ht="15.75" x14ac:dyDescent="0.2">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c r="X351" s="148"/>
      <c r="Y351" s="148"/>
      <c r="Z351" s="148"/>
      <c r="AA351" s="148"/>
    </row>
    <row r="352" spans="2:27" ht="15.75" x14ac:dyDescent="0.2">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row>
    <row r="353" spans="2:27" ht="15.75" x14ac:dyDescent="0.2">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c r="X353" s="148"/>
      <c r="Y353" s="148"/>
      <c r="Z353" s="148"/>
      <c r="AA353" s="148"/>
    </row>
    <row r="354" spans="2:27" ht="15.75" x14ac:dyDescent="0.2">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c r="X354" s="148"/>
      <c r="Y354" s="148"/>
      <c r="Z354" s="148"/>
      <c r="AA354" s="148"/>
    </row>
    <row r="355" spans="2:27" ht="15.75" x14ac:dyDescent="0.2">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c r="X355" s="148"/>
      <c r="Y355" s="148"/>
      <c r="Z355" s="148"/>
      <c r="AA355" s="148"/>
    </row>
    <row r="356" spans="2:27" ht="15.75" x14ac:dyDescent="0.2">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c r="X356" s="148"/>
      <c r="Y356" s="148"/>
      <c r="Z356" s="148"/>
      <c r="AA356" s="148"/>
    </row>
    <row r="357" spans="2:27" ht="15.75" x14ac:dyDescent="0.2">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48"/>
      <c r="AA357" s="148"/>
    </row>
    <row r="358" spans="2:27" ht="15.75" x14ac:dyDescent="0.2">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c r="X358" s="148"/>
      <c r="Y358" s="148"/>
      <c r="Z358" s="148"/>
      <c r="AA358" s="148"/>
    </row>
    <row r="359" spans="2:27" ht="15.75" x14ac:dyDescent="0.2">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c r="X359" s="148"/>
      <c r="Y359" s="148"/>
      <c r="Z359" s="148"/>
      <c r="AA359" s="148"/>
    </row>
    <row r="360" spans="2:27" ht="15.75" x14ac:dyDescent="0.2">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c r="X360" s="148"/>
      <c r="Y360" s="148"/>
      <c r="Z360" s="148"/>
      <c r="AA360" s="148"/>
    </row>
    <row r="361" spans="2:27" ht="15.75" x14ac:dyDescent="0.2">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c r="X361" s="148"/>
      <c r="Y361" s="148"/>
      <c r="Z361" s="148"/>
      <c r="AA361" s="148"/>
    </row>
    <row r="362" spans="2:27" ht="15.75" x14ac:dyDescent="0.2">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row>
    <row r="363" spans="2:27" ht="15.75" x14ac:dyDescent="0.2">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c r="X363" s="148"/>
      <c r="Y363" s="148"/>
      <c r="Z363" s="148"/>
      <c r="AA363" s="148"/>
    </row>
    <row r="364" spans="2:27" ht="15.75" x14ac:dyDescent="0.2">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c r="X364" s="148"/>
      <c r="Y364" s="148"/>
      <c r="Z364" s="148"/>
      <c r="AA364" s="148"/>
    </row>
    <row r="365" spans="2:27" ht="15.75" x14ac:dyDescent="0.2">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c r="X365" s="148"/>
      <c r="Y365" s="148"/>
      <c r="Z365" s="148"/>
      <c r="AA365" s="148"/>
    </row>
    <row r="366" spans="2:27" ht="15.75" x14ac:dyDescent="0.2">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c r="X366" s="148"/>
      <c r="Y366" s="148"/>
      <c r="Z366" s="148"/>
      <c r="AA366" s="148"/>
    </row>
    <row r="367" spans="2:27" ht="15.75" x14ac:dyDescent="0.2">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c r="X367" s="148"/>
      <c r="Y367" s="148"/>
      <c r="Z367" s="148"/>
      <c r="AA367" s="148"/>
    </row>
    <row r="368" spans="2:27" ht="15.75" x14ac:dyDescent="0.2">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row>
    <row r="369" spans="2:27" ht="15.75" x14ac:dyDescent="0.2">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c r="X369" s="148"/>
      <c r="Y369" s="148"/>
      <c r="Z369" s="148"/>
      <c r="AA369" s="148"/>
    </row>
    <row r="370" spans="2:27" ht="15.75" x14ac:dyDescent="0.2">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c r="X370" s="148"/>
      <c r="Y370" s="148"/>
      <c r="Z370" s="148"/>
      <c r="AA370" s="148"/>
    </row>
    <row r="371" spans="2:27" ht="15.75" x14ac:dyDescent="0.2">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c r="X371" s="148"/>
      <c r="Y371" s="148"/>
      <c r="Z371" s="148"/>
      <c r="AA371" s="148"/>
    </row>
    <row r="372" spans="2:27" ht="15.75" x14ac:dyDescent="0.2">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c r="X372" s="148"/>
      <c r="Y372" s="148"/>
      <c r="Z372" s="148"/>
      <c r="AA372" s="148"/>
    </row>
    <row r="373" spans="2:27" ht="15.75" x14ac:dyDescent="0.2">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c r="X373" s="148"/>
      <c r="Y373" s="148"/>
      <c r="Z373" s="148"/>
      <c r="AA373" s="148"/>
    </row>
    <row r="374" spans="2:27" ht="15.75" x14ac:dyDescent="0.2">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c r="X374" s="148"/>
      <c r="Y374" s="148"/>
      <c r="Z374" s="148"/>
      <c r="AA374" s="148"/>
    </row>
    <row r="375" spans="2:27" ht="15.75" x14ac:dyDescent="0.2">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c r="X375" s="148"/>
      <c r="Y375" s="148"/>
      <c r="Z375" s="148"/>
      <c r="AA375" s="148"/>
    </row>
    <row r="376" spans="2:27" ht="15.75" x14ac:dyDescent="0.2">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c r="X376" s="148"/>
      <c r="Y376" s="148"/>
      <c r="Z376" s="148"/>
      <c r="AA376" s="148"/>
    </row>
    <row r="377" spans="2:27" ht="15.75" x14ac:dyDescent="0.2">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c r="X377" s="148"/>
      <c r="Y377" s="148"/>
      <c r="Z377" s="148"/>
      <c r="AA377" s="148"/>
    </row>
    <row r="378" spans="2:27" ht="15.75" x14ac:dyDescent="0.2">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c r="X378" s="148"/>
      <c r="Y378" s="148"/>
      <c r="Z378" s="148"/>
      <c r="AA378" s="148"/>
    </row>
    <row r="379" spans="2:27" ht="15.75" x14ac:dyDescent="0.2">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c r="X379" s="148"/>
      <c r="Y379" s="148"/>
      <c r="Z379" s="148"/>
      <c r="AA379" s="148"/>
    </row>
    <row r="380" spans="2:27" ht="15.75" x14ac:dyDescent="0.2">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c r="X380" s="148"/>
      <c r="Y380" s="148"/>
      <c r="Z380" s="148"/>
      <c r="AA380" s="148"/>
    </row>
    <row r="381" spans="2:27" ht="15.75" x14ac:dyDescent="0.2">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row>
    <row r="382" spans="2:27" ht="15.75" x14ac:dyDescent="0.2">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c r="X382" s="148"/>
      <c r="Y382" s="148"/>
      <c r="Z382" s="148"/>
      <c r="AA382" s="148"/>
    </row>
    <row r="383" spans="2:27" ht="15.75" x14ac:dyDescent="0.2">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c r="X383" s="148"/>
      <c r="Y383" s="148"/>
      <c r="Z383" s="148"/>
      <c r="AA383" s="148"/>
    </row>
    <row r="384" spans="2:27" ht="15.75" x14ac:dyDescent="0.2">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c r="X384" s="148"/>
      <c r="Y384" s="148"/>
      <c r="Z384" s="148"/>
      <c r="AA384" s="148"/>
    </row>
    <row r="385" spans="2:27" ht="15.75" x14ac:dyDescent="0.2">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c r="X385" s="148"/>
      <c r="Y385" s="148"/>
      <c r="Z385" s="148"/>
      <c r="AA385" s="148"/>
    </row>
    <row r="386" spans="2:27" ht="15.75" x14ac:dyDescent="0.2">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c r="X386" s="148"/>
      <c r="Y386" s="148"/>
      <c r="Z386" s="148"/>
      <c r="AA386" s="148"/>
    </row>
    <row r="387" spans="2:27" ht="15.75" x14ac:dyDescent="0.2">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48"/>
      <c r="AA387" s="148"/>
    </row>
    <row r="388" spans="2:27" ht="15.75" x14ac:dyDescent="0.2">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row>
    <row r="389" spans="2:27" ht="15.75" x14ac:dyDescent="0.2">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c r="X389" s="148"/>
      <c r="Y389" s="148"/>
      <c r="Z389" s="148"/>
      <c r="AA389" s="148"/>
    </row>
    <row r="390" spans="2:27" ht="15.75" x14ac:dyDescent="0.2">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c r="X390" s="148"/>
      <c r="Y390" s="148"/>
      <c r="Z390" s="148"/>
      <c r="AA390" s="148"/>
    </row>
    <row r="391" spans="2:27" ht="15.75" x14ac:dyDescent="0.2">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c r="X391" s="148"/>
      <c r="Y391" s="148"/>
      <c r="Z391" s="148"/>
      <c r="AA391" s="148"/>
    </row>
    <row r="392" spans="2:27" ht="15.75" x14ac:dyDescent="0.2">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c r="X392" s="148"/>
      <c r="Y392" s="148"/>
      <c r="Z392" s="148"/>
      <c r="AA392" s="148"/>
    </row>
    <row r="393" spans="2:27" ht="15.75" x14ac:dyDescent="0.2">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c r="X393" s="148"/>
      <c r="Y393" s="148"/>
      <c r="Z393" s="148"/>
      <c r="AA393" s="148"/>
    </row>
    <row r="394" spans="2:27" ht="15.75" x14ac:dyDescent="0.2">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c r="X394" s="148"/>
      <c r="Y394" s="148"/>
      <c r="Z394" s="148"/>
      <c r="AA394" s="148"/>
    </row>
    <row r="395" spans="2:27" ht="15.75" x14ac:dyDescent="0.2">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c r="X395" s="148"/>
      <c r="Y395" s="148"/>
      <c r="Z395" s="148"/>
      <c r="AA395" s="148"/>
    </row>
    <row r="396" spans="2:27" ht="15.75" x14ac:dyDescent="0.2">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c r="X396" s="148"/>
      <c r="Y396" s="148"/>
      <c r="Z396" s="148"/>
      <c r="AA396" s="148"/>
    </row>
    <row r="397" spans="2:27" ht="15.75" x14ac:dyDescent="0.2">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c r="X397" s="148"/>
      <c r="Y397" s="148"/>
      <c r="Z397" s="148"/>
      <c r="AA397" s="148"/>
    </row>
    <row r="398" spans="2:27" ht="15.75" x14ac:dyDescent="0.2">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c r="X398" s="148"/>
      <c r="Y398" s="148"/>
      <c r="Z398" s="148"/>
      <c r="AA398" s="148"/>
    </row>
    <row r="399" spans="2:27" ht="15.75" x14ac:dyDescent="0.2">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c r="X399" s="148"/>
      <c r="Y399" s="148"/>
      <c r="Z399" s="148"/>
      <c r="AA399" s="148"/>
    </row>
    <row r="400" spans="2:27" ht="15.75" x14ac:dyDescent="0.2">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c r="X400" s="148"/>
      <c r="Y400" s="148"/>
      <c r="Z400" s="148"/>
      <c r="AA400" s="148"/>
    </row>
    <row r="401" spans="2:27" ht="15.75" x14ac:dyDescent="0.2">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148"/>
      <c r="Z401" s="148"/>
      <c r="AA401" s="148"/>
    </row>
    <row r="402" spans="2:27" ht="15.75" x14ac:dyDescent="0.2">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c r="X402" s="148"/>
      <c r="Y402" s="148"/>
      <c r="Z402" s="148"/>
      <c r="AA402" s="148"/>
    </row>
    <row r="403" spans="2:27" ht="15.75" x14ac:dyDescent="0.2">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c r="X403" s="148"/>
      <c r="Y403" s="148"/>
      <c r="Z403" s="148"/>
      <c r="AA403" s="148"/>
    </row>
    <row r="404" spans="2:27" ht="15.75" x14ac:dyDescent="0.2">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c r="X404" s="148"/>
      <c r="Y404" s="148"/>
      <c r="Z404" s="148"/>
      <c r="AA404" s="148"/>
    </row>
    <row r="405" spans="2:27" ht="15.75" x14ac:dyDescent="0.2">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c r="X405" s="148"/>
      <c r="Y405" s="148"/>
      <c r="Z405" s="148"/>
      <c r="AA405" s="148"/>
    </row>
    <row r="406" spans="2:27" ht="15.75" x14ac:dyDescent="0.2">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c r="X406" s="148"/>
      <c r="Y406" s="148"/>
      <c r="Z406" s="148"/>
      <c r="AA406" s="148"/>
    </row>
    <row r="407" spans="2:27" ht="15.75" x14ac:dyDescent="0.2">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c r="X407" s="148"/>
      <c r="Y407" s="148"/>
      <c r="Z407" s="148"/>
      <c r="AA407" s="148"/>
    </row>
    <row r="408" spans="2:27" ht="15.75" x14ac:dyDescent="0.2">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c r="X408" s="148"/>
      <c r="Y408" s="148"/>
      <c r="Z408" s="148"/>
      <c r="AA408" s="148"/>
    </row>
    <row r="409" spans="2:27" ht="15.75" x14ac:dyDescent="0.2">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c r="X409" s="148"/>
      <c r="Y409" s="148"/>
      <c r="Z409" s="148"/>
      <c r="AA409" s="148"/>
    </row>
    <row r="410" spans="2:27" ht="15.75" x14ac:dyDescent="0.2">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c r="X410" s="148"/>
      <c r="Y410" s="148"/>
      <c r="Z410" s="148"/>
      <c r="AA410" s="148"/>
    </row>
    <row r="411" spans="2:27" ht="15.75" x14ac:dyDescent="0.2">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c r="X411" s="148"/>
      <c r="Y411" s="148"/>
      <c r="Z411" s="148"/>
      <c r="AA411" s="148"/>
    </row>
    <row r="412" spans="2:27" ht="15.75" x14ac:dyDescent="0.2">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148"/>
      <c r="Z412" s="148"/>
      <c r="AA412" s="148"/>
    </row>
    <row r="413" spans="2:27" ht="15.75" x14ac:dyDescent="0.2">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c r="X413" s="148"/>
      <c r="Y413" s="148"/>
      <c r="Z413" s="148"/>
      <c r="AA413" s="148"/>
    </row>
    <row r="414" spans="2:27" ht="15.75" x14ac:dyDescent="0.2">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c r="X414" s="148"/>
      <c r="Y414" s="148"/>
      <c r="Z414" s="148"/>
      <c r="AA414" s="148"/>
    </row>
    <row r="415" spans="2:27" ht="15.75" x14ac:dyDescent="0.2">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c r="X415" s="148"/>
      <c r="Y415" s="148"/>
      <c r="Z415" s="148"/>
      <c r="AA415" s="148"/>
    </row>
    <row r="416" spans="2:27" ht="15.75" x14ac:dyDescent="0.2">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c r="X416" s="148"/>
      <c r="Y416" s="148"/>
      <c r="Z416" s="148"/>
      <c r="AA416" s="148"/>
    </row>
    <row r="417" spans="2:27" ht="15.75" x14ac:dyDescent="0.2">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row>
    <row r="418" spans="2:27" ht="15.75" x14ac:dyDescent="0.2">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c r="X418" s="148"/>
      <c r="Y418" s="148"/>
      <c r="Z418" s="148"/>
      <c r="AA418" s="148"/>
    </row>
    <row r="419" spans="2:27" ht="15.75" x14ac:dyDescent="0.2">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c r="X419" s="148"/>
      <c r="Y419" s="148"/>
      <c r="Z419" s="148"/>
      <c r="AA419" s="148"/>
    </row>
    <row r="420" spans="2:27" ht="15.75" x14ac:dyDescent="0.2">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c r="X420" s="148"/>
      <c r="Y420" s="148"/>
      <c r="Z420" s="148"/>
      <c r="AA420" s="148"/>
    </row>
    <row r="421" spans="2:27" ht="15.75" x14ac:dyDescent="0.2">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c r="X421" s="148"/>
      <c r="Y421" s="148"/>
      <c r="Z421" s="148"/>
      <c r="AA421" s="148"/>
    </row>
    <row r="422" spans="2:27" ht="15.75" x14ac:dyDescent="0.2">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c r="X422" s="148"/>
      <c r="Y422" s="148"/>
      <c r="Z422" s="148"/>
      <c r="AA422" s="148"/>
    </row>
    <row r="423" spans="2:27" ht="15.75" x14ac:dyDescent="0.2">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row>
    <row r="424" spans="2:27" ht="15.75" x14ac:dyDescent="0.2">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c r="X424" s="148"/>
      <c r="Y424" s="148"/>
      <c r="Z424" s="148"/>
      <c r="AA424" s="148"/>
    </row>
    <row r="425" spans="2:27" ht="15.75" x14ac:dyDescent="0.2">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c r="X425" s="148"/>
      <c r="Y425" s="148"/>
      <c r="Z425" s="148"/>
      <c r="AA425" s="148"/>
    </row>
    <row r="426" spans="2:27" ht="15.75" x14ac:dyDescent="0.2">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row>
    <row r="427" spans="2:27" ht="15.75" x14ac:dyDescent="0.2">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row>
    <row r="428" spans="2:27" ht="15.75" x14ac:dyDescent="0.2">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row>
    <row r="429" spans="2:27" ht="15.75" x14ac:dyDescent="0.2">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row>
    <row r="430" spans="2:27" ht="15.75" x14ac:dyDescent="0.2">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row>
    <row r="431" spans="2:27" ht="15.75" x14ac:dyDescent="0.2">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row>
    <row r="432" spans="2:27" ht="15.75" x14ac:dyDescent="0.2">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row>
    <row r="433" spans="2:27" ht="15.75" x14ac:dyDescent="0.2">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row>
    <row r="434" spans="2:27" ht="15.75" x14ac:dyDescent="0.2">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row>
    <row r="435" spans="2:27" ht="15.75" x14ac:dyDescent="0.2">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row>
    <row r="436" spans="2:27" ht="15.75" x14ac:dyDescent="0.2">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row>
    <row r="437" spans="2:27" ht="15.75" x14ac:dyDescent="0.2">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row>
    <row r="438" spans="2:27" ht="15.75" x14ac:dyDescent="0.2">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row>
    <row r="439" spans="2:27" ht="15.75" x14ac:dyDescent="0.2">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row>
    <row r="440" spans="2:27" ht="15.75" x14ac:dyDescent="0.2">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row>
    <row r="441" spans="2:27" ht="15.75" x14ac:dyDescent="0.2">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row>
    <row r="442" spans="2:27" ht="15.75" x14ac:dyDescent="0.2">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row>
    <row r="443" spans="2:27" ht="15.75" x14ac:dyDescent="0.2">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row>
    <row r="444" spans="2:27" ht="15.75" x14ac:dyDescent="0.2">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row>
    <row r="445" spans="2:27" ht="15.75" x14ac:dyDescent="0.2">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row>
    <row r="446" spans="2:27" ht="15.75" x14ac:dyDescent="0.2">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row>
    <row r="447" spans="2:27" ht="15.75" x14ac:dyDescent="0.2">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row>
    <row r="448" spans="2:27" ht="15.75" x14ac:dyDescent="0.2">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row>
    <row r="449" spans="2:27" ht="15.75" x14ac:dyDescent="0.2">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c r="X449" s="148"/>
      <c r="Y449" s="148"/>
      <c r="Z449" s="148"/>
      <c r="AA449" s="148"/>
    </row>
    <row r="450" spans="2:27" ht="15.75" x14ac:dyDescent="0.2">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c r="X450" s="148"/>
      <c r="Y450" s="148"/>
      <c r="Z450" s="148"/>
      <c r="AA450" s="148"/>
    </row>
    <row r="451" spans="2:27" ht="15.75" x14ac:dyDescent="0.2">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row>
    <row r="452" spans="2:27" ht="15.75" x14ac:dyDescent="0.2">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row>
    <row r="453" spans="2:27" ht="15.75" x14ac:dyDescent="0.2">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c r="X453" s="148"/>
      <c r="Y453" s="148"/>
      <c r="Z453" s="148"/>
      <c r="AA453" s="148"/>
    </row>
    <row r="454" spans="2:27" ht="15.75" x14ac:dyDescent="0.2">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c r="X454" s="148"/>
      <c r="Y454" s="148"/>
      <c r="Z454" s="148"/>
      <c r="AA454" s="148"/>
    </row>
    <row r="455" spans="2:27" ht="15.75" x14ac:dyDescent="0.2">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c r="X455" s="148"/>
      <c r="Y455" s="148"/>
      <c r="Z455" s="148"/>
      <c r="AA455" s="148"/>
    </row>
    <row r="456" spans="2:27" ht="15.75" x14ac:dyDescent="0.2">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c r="X456" s="148"/>
      <c r="Y456" s="148"/>
      <c r="Z456" s="148"/>
      <c r="AA456" s="148"/>
    </row>
    <row r="457" spans="2:27" ht="15.75" x14ac:dyDescent="0.2">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c r="X457" s="148"/>
      <c r="Y457" s="148"/>
      <c r="Z457" s="148"/>
      <c r="AA457" s="148"/>
    </row>
    <row r="458" spans="2:27" ht="15.75" x14ac:dyDescent="0.2">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c r="X458" s="148"/>
      <c r="Y458" s="148"/>
      <c r="Z458" s="148"/>
      <c r="AA458" s="148"/>
    </row>
    <row r="459" spans="2:27" ht="15.75" x14ac:dyDescent="0.2">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c r="X459" s="148"/>
      <c r="Y459" s="148"/>
      <c r="Z459" s="148"/>
      <c r="AA459" s="148"/>
    </row>
    <row r="460" spans="2:27" ht="15.75" x14ac:dyDescent="0.2">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c r="X460" s="148"/>
      <c r="Y460" s="148"/>
      <c r="Z460" s="148"/>
      <c r="AA460" s="148"/>
    </row>
    <row r="461" spans="2:27" ht="15.75" x14ac:dyDescent="0.2">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row>
    <row r="462" spans="2:27" ht="15.75" x14ac:dyDescent="0.2">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row>
    <row r="463" spans="2:27" ht="15.75" x14ac:dyDescent="0.2">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c r="X463" s="148"/>
      <c r="Y463" s="148"/>
      <c r="Z463" s="148"/>
      <c r="AA463" s="148"/>
    </row>
    <row r="464" spans="2:27" ht="15.75" x14ac:dyDescent="0.2">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row>
    <row r="465" spans="2:27" ht="15.75" x14ac:dyDescent="0.2">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c r="X465" s="148"/>
      <c r="Y465" s="148"/>
      <c r="Z465" s="148"/>
      <c r="AA465" s="148"/>
    </row>
    <row r="466" spans="2:27" ht="15.75" x14ac:dyDescent="0.2">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row>
    <row r="467" spans="2:27" ht="15.75" x14ac:dyDescent="0.2">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row>
    <row r="468" spans="2:27" ht="15.75" x14ac:dyDescent="0.2">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row>
    <row r="469" spans="2:27" ht="15.75" x14ac:dyDescent="0.2">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c r="X469" s="148"/>
      <c r="Y469" s="148"/>
      <c r="Z469" s="148"/>
      <c r="AA469" s="148"/>
    </row>
    <row r="470" spans="2:27" ht="15.75" x14ac:dyDescent="0.2">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row>
    <row r="471" spans="2:27" ht="15.75" x14ac:dyDescent="0.2">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row>
    <row r="472" spans="2:27" ht="15.75" x14ac:dyDescent="0.2">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row>
    <row r="473" spans="2:27" ht="15.75" x14ac:dyDescent="0.2">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c r="X473" s="148"/>
      <c r="Y473" s="148"/>
      <c r="Z473" s="148"/>
      <c r="AA473" s="148"/>
    </row>
    <row r="474" spans="2:27" ht="15.75" x14ac:dyDescent="0.2">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row>
    <row r="475" spans="2:27" ht="15.75" x14ac:dyDescent="0.2">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row>
    <row r="476" spans="2:27" ht="15.75" x14ac:dyDescent="0.2">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row>
    <row r="477" spans="2:27" ht="15.75" x14ac:dyDescent="0.2">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row>
    <row r="478" spans="2:27" ht="15.75" x14ac:dyDescent="0.2">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row>
    <row r="479" spans="2:27" ht="15.75" x14ac:dyDescent="0.2">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row>
    <row r="480" spans="2:27" ht="15.75" x14ac:dyDescent="0.2">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row>
    <row r="481" spans="2:27" ht="15.75" x14ac:dyDescent="0.2">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row>
    <row r="482" spans="2:27" ht="15.75" x14ac:dyDescent="0.2">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row>
    <row r="483" spans="2:27" ht="15.75" x14ac:dyDescent="0.2">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c r="X483" s="148"/>
      <c r="Y483" s="148"/>
      <c r="Z483" s="148"/>
      <c r="AA483" s="148"/>
    </row>
    <row r="484" spans="2:27" ht="15.75" x14ac:dyDescent="0.2">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row>
    <row r="485" spans="2:27" ht="15.75" x14ac:dyDescent="0.2">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row>
    <row r="486" spans="2:27" ht="15.75" x14ac:dyDescent="0.2">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row>
    <row r="487" spans="2:27" ht="15.75" x14ac:dyDescent="0.2">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row>
    <row r="488" spans="2:27" ht="15.75" x14ac:dyDescent="0.2">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row>
    <row r="489" spans="2:27" ht="15.75" x14ac:dyDescent="0.2">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row>
    <row r="490" spans="2:27" ht="15.75" x14ac:dyDescent="0.2">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row>
    <row r="491" spans="2:27" ht="15.75" x14ac:dyDescent="0.2">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c r="X491" s="148"/>
      <c r="Y491" s="148"/>
      <c r="Z491" s="148"/>
      <c r="AA491" s="148"/>
    </row>
    <row r="492" spans="2:27" ht="15.75" x14ac:dyDescent="0.2">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row>
    <row r="493" spans="2:27" ht="15.75" x14ac:dyDescent="0.2">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row>
    <row r="494" spans="2:27" ht="15.75" x14ac:dyDescent="0.2">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c r="X494" s="148"/>
      <c r="Y494" s="148"/>
      <c r="Z494" s="148"/>
      <c r="AA494" s="148"/>
    </row>
    <row r="495" spans="2:27" ht="15.75" x14ac:dyDescent="0.2">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row>
    <row r="496" spans="2:27" ht="15.75" x14ac:dyDescent="0.2">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row>
    <row r="497" spans="2:27" ht="15.75" x14ac:dyDescent="0.2">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c r="X497" s="148"/>
      <c r="Y497" s="148"/>
      <c r="Z497" s="148"/>
      <c r="AA497" s="148"/>
    </row>
    <row r="498" spans="2:27" ht="15.75" x14ac:dyDescent="0.2">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c r="X498" s="148"/>
      <c r="Y498" s="148"/>
      <c r="Z498" s="148"/>
      <c r="AA498" s="148"/>
    </row>
    <row r="499" spans="2:27" ht="15.75" x14ac:dyDescent="0.2">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c r="X499" s="148"/>
      <c r="Y499" s="148"/>
      <c r="Z499" s="148"/>
      <c r="AA499" s="148"/>
    </row>
    <row r="500" spans="2:27" ht="15.75" x14ac:dyDescent="0.2">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row>
    <row r="501" spans="2:27" ht="15.75" x14ac:dyDescent="0.2">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row>
    <row r="502" spans="2:27" ht="15.75" x14ac:dyDescent="0.2">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row>
    <row r="503" spans="2:27" ht="15.75" x14ac:dyDescent="0.2">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row>
    <row r="504" spans="2:27" ht="15.75" x14ac:dyDescent="0.2">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row>
    <row r="505" spans="2:27" ht="15.75" x14ac:dyDescent="0.2">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row>
    <row r="506" spans="2:27" ht="15.75" x14ac:dyDescent="0.2">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row>
    <row r="507" spans="2:27" ht="15.75" x14ac:dyDescent="0.2">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row>
    <row r="508" spans="2:27" ht="15.75" x14ac:dyDescent="0.2">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row>
    <row r="509" spans="2:27" ht="15.75" x14ac:dyDescent="0.2">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row>
    <row r="510" spans="2:27" ht="15.75" x14ac:dyDescent="0.2">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row>
    <row r="511" spans="2:27" ht="15.75" x14ac:dyDescent="0.2">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row>
    <row r="512" spans="2:27" ht="15.75" x14ac:dyDescent="0.2">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c r="X512" s="148"/>
      <c r="Y512" s="148"/>
      <c r="Z512" s="148"/>
      <c r="AA512" s="148"/>
    </row>
    <row r="513" spans="2:27" ht="15.75" x14ac:dyDescent="0.2">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c r="X513" s="148"/>
      <c r="Y513" s="148"/>
      <c r="Z513" s="148"/>
      <c r="AA513" s="148"/>
    </row>
    <row r="514" spans="2:27" ht="15.75" x14ac:dyDescent="0.2">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c r="X514" s="148"/>
      <c r="Y514" s="148"/>
      <c r="Z514" s="148"/>
      <c r="AA514" s="148"/>
    </row>
    <row r="515" spans="2:27" ht="15.75" x14ac:dyDescent="0.2">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c r="X515" s="148"/>
      <c r="Y515" s="148"/>
      <c r="Z515" s="148"/>
      <c r="AA515" s="148"/>
    </row>
    <row r="516" spans="2:27" ht="15.75" x14ac:dyDescent="0.2">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c r="X516" s="148"/>
      <c r="Y516" s="148"/>
      <c r="Z516" s="148"/>
      <c r="AA516" s="148"/>
    </row>
    <row r="517" spans="2:27" ht="15.75" x14ac:dyDescent="0.2">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c r="X517" s="148"/>
      <c r="Y517" s="148"/>
      <c r="Z517" s="148"/>
      <c r="AA517" s="148"/>
    </row>
    <row r="518" spans="2:27" ht="15.75" x14ac:dyDescent="0.2">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c r="X518" s="148"/>
      <c r="Y518" s="148"/>
      <c r="Z518" s="148"/>
      <c r="AA518" s="148"/>
    </row>
    <row r="519" spans="2:27" ht="15.75" x14ac:dyDescent="0.2">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c r="X519" s="148"/>
      <c r="Y519" s="148"/>
      <c r="Z519" s="148"/>
      <c r="AA519" s="148"/>
    </row>
    <row r="520" spans="2:27" ht="15.75" x14ac:dyDescent="0.2">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c r="X520" s="148"/>
      <c r="Y520" s="148"/>
      <c r="Z520" s="148"/>
      <c r="AA520" s="148"/>
    </row>
    <row r="521" spans="2:27" ht="15.75" x14ac:dyDescent="0.2">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c r="X521" s="148"/>
      <c r="Y521" s="148"/>
      <c r="Z521" s="148"/>
      <c r="AA521" s="148"/>
    </row>
    <row r="522" spans="2:27" ht="15.75" x14ac:dyDescent="0.2">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c r="X522" s="148"/>
      <c r="Y522" s="148"/>
      <c r="Z522" s="148"/>
      <c r="AA522" s="148"/>
    </row>
    <row r="523" spans="2:27" ht="15.75" x14ac:dyDescent="0.2">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c r="X523" s="148"/>
      <c r="Y523" s="148"/>
      <c r="Z523" s="148"/>
      <c r="AA523" s="148"/>
    </row>
    <row r="524" spans="2:27" ht="15.75" x14ac:dyDescent="0.2">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c r="X524" s="148"/>
      <c r="Y524" s="148"/>
      <c r="Z524" s="148"/>
      <c r="AA524" s="148"/>
    </row>
    <row r="525" spans="2:27" ht="15.75" x14ac:dyDescent="0.2">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c r="X525" s="148"/>
      <c r="Y525" s="148"/>
      <c r="Z525" s="148"/>
      <c r="AA525" s="148"/>
    </row>
    <row r="526" spans="2:27" ht="15.75" x14ac:dyDescent="0.2">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c r="X526" s="148"/>
      <c r="Y526" s="148"/>
      <c r="Z526" s="148"/>
      <c r="AA526" s="148"/>
    </row>
    <row r="527" spans="2:27" ht="15.75" x14ac:dyDescent="0.2">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c r="X527" s="148"/>
      <c r="Y527" s="148"/>
      <c r="Z527" s="148"/>
      <c r="AA527" s="148"/>
    </row>
    <row r="528" spans="2:27" ht="15.75" x14ac:dyDescent="0.2">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c r="X528" s="148"/>
      <c r="Y528" s="148"/>
      <c r="Z528" s="148"/>
      <c r="AA528" s="148"/>
    </row>
    <row r="529" spans="2:27" ht="15.75" x14ac:dyDescent="0.2">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c r="X529" s="148"/>
      <c r="Y529" s="148"/>
      <c r="Z529" s="148"/>
      <c r="AA529" s="148"/>
    </row>
    <row r="530" spans="2:27" ht="15.75" x14ac:dyDescent="0.2">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c r="X530" s="148"/>
      <c r="Y530" s="148"/>
      <c r="Z530" s="148"/>
      <c r="AA530" s="148"/>
    </row>
    <row r="531" spans="2:27" ht="15.75" x14ac:dyDescent="0.2">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c r="X531" s="148"/>
      <c r="Y531" s="148"/>
      <c r="Z531" s="148"/>
      <c r="AA531" s="148"/>
    </row>
    <row r="532" spans="2:27" ht="15.75" x14ac:dyDescent="0.2">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c r="X532" s="148"/>
      <c r="Y532" s="148"/>
      <c r="Z532" s="148"/>
      <c r="AA532" s="148"/>
    </row>
    <row r="533" spans="2:27" ht="15.75" x14ac:dyDescent="0.2">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c r="X533" s="148"/>
      <c r="Y533" s="148"/>
      <c r="Z533" s="148"/>
      <c r="AA533" s="148"/>
    </row>
    <row r="534" spans="2:27" ht="15.75" x14ac:dyDescent="0.2">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c r="X534" s="148"/>
      <c r="Y534" s="148"/>
      <c r="Z534" s="148"/>
      <c r="AA534" s="148"/>
    </row>
    <row r="535" spans="2:27" ht="15.75" x14ac:dyDescent="0.2">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c r="X535" s="148"/>
      <c r="Y535" s="148"/>
      <c r="Z535" s="148"/>
      <c r="AA535" s="148"/>
    </row>
    <row r="536" spans="2:27" ht="15.75" x14ac:dyDescent="0.2">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c r="X536" s="148"/>
      <c r="Y536" s="148"/>
      <c r="Z536" s="148"/>
      <c r="AA536" s="148"/>
    </row>
    <row r="537" spans="2:27" ht="15.75" x14ac:dyDescent="0.2">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48"/>
      <c r="AA537" s="148"/>
    </row>
    <row r="538" spans="2:27" ht="15.75" x14ac:dyDescent="0.2">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c r="X538" s="148"/>
      <c r="Y538" s="148"/>
      <c r="Z538" s="148"/>
      <c r="AA538" s="148"/>
    </row>
    <row r="539" spans="2:27" ht="15.75" x14ac:dyDescent="0.2">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row>
    <row r="540" spans="2:27" ht="15.75" x14ac:dyDescent="0.2">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row>
    <row r="541" spans="2:27" ht="15.75" x14ac:dyDescent="0.2">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c r="X541" s="148"/>
      <c r="Y541" s="148"/>
      <c r="Z541" s="148"/>
      <c r="AA541" s="148"/>
    </row>
    <row r="542" spans="2:27" ht="15.75" x14ac:dyDescent="0.2">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c r="X542" s="148"/>
      <c r="Y542" s="148"/>
      <c r="Z542" s="148"/>
      <c r="AA542" s="148"/>
    </row>
    <row r="543" spans="2:27" ht="15.75" x14ac:dyDescent="0.2">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row>
    <row r="544" spans="2:27" ht="15.75" x14ac:dyDescent="0.2">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c r="X544" s="148"/>
      <c r="Y544" s="148"/>
      <c r="Z544" s="148"/>
      <c r="AA544" s="148"/>
    </row>
    <row r="545" spans="2:27" ht="15.75" x14ac:dyDescent="0.2">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c r="X545" s="148"/>
      <c r="Y545" s="148"/>
      <c r="Z545" s="148"/>
      <c r="AA545" s="148"/>
    </row>
    <row r="546" spans="2:27" ht="15.75" x14ac:dyDescent="0.2">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c r="X546" s="148"/>
      <c r="Y546" s="148"/>
      <c r="Z546" s="148"/>
      <c r="AA546" s="148"/>
    </row>
    <row r="547" spans="2:27" ht="15.75" x14ac:dyDescent="0.2">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c r="X547" s="148"/>
      <c r="Y547" s="148"/>
      <c r="Z547" s="148"/>
      <c r="AA547" s="148"/>
    </row>
    <row r="548" spans="2:27" ht="15.75" x14ac:dyDescent="0.2">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c r="X548" s="148"/>
      <c r="Y548" s="148"/>
      <c r="Z548" s="148"/>
      <c r="AA548" s="148"/>
    </row>
    <row r="549" spans="2:27" ht="15.75" x14ac:dyDescent="0.2">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c r="X549" s="148"/>
      <c r="Y549" s="148"/>
      <c r="Z549" s="148"/>
      <c r="AA549" s="148"/>
    </row>
    <row r="550" spans="2:27" ht="15.75" x14ac:dyDescent="0.2">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c r="X550" s="148"/>
      <c r="Y550" s="148"/>
      <c r="Z550" s="148"/>
      <c r="AA550" s="148"/>
    </row>
    <row r="551" spans="2:27" ht="15.75" x14ac:dyDescent="0.2">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c r="X551" s="148"/>
      <c r="Y551" s="148"/>
      <c r="Z551" s="148"/>
      <c r="AA551" s="148"/>
    </row>
    <row r="552" spans="2:27" ht="15.75" x14ac:dyDescent="0.2">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c r="X552" s="148"/>
      <c r="Y552" s="148"/>
      <c r="Z552" s="148"/>
      <c r="AA552" s="148"/>
    </row>
    <row r="553" spans="2:27" ht="15.75" x14ac:dyDescent="0.2">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c r="X553" s="148"/>
      <c r="Y553" s="148"/>
      <c r="Z553" s="148"/>
      <c r="AA553" s="148"/>
    </row>
    <row r="554" spans="2:27" ht="15.75" x14ac:dyDescent="0.2">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row>
    <row r="555" spans="2:27" ht="15.75" x14ac:dyDescent="0.2">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c r="X555" s="148"/>
      <c r="Y555" s="148"/>
      <c r="Z555" s="148"/>
      <c r="AA555" s="148"/>
    </row>
    <row r="556" spans="2:27" ht="15.75" x14ac:dyDescent="0.2">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c r="X556" s="148"/>
      <c r="Y556" s="148"/>
      <c r="Z556" s="148"/>
      <c r="AA556" s="148"/>
    </row>
    <row r="557" spans="2:27" ht="15.75" x14ac:dyDescent="0.2">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row>
    <row r="558" spans="2:27" ht="15.75" x14ac:dyDescent="0.2">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c r="X558" s="148"/>
      <c r="Y558" s="148"/>
      <c r="Z558" s="148"/>
      <c r="AA558" s="148"/>
    </row>
    <row r="559" spans="2:27" ht="15.75" x14ac:dyDescent="0.2">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c r="X559" s="148"/>
      <c r="Y559" s="148"/>
      <c r="Z559" s="148"/>
      <c r="AA559" s="148"/>
    </row>
    <row r="560" spans="2:27" ht="15.75" x14ac:dyDescent="0.2">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c r="X560" s="148"/>
      <c r="Y560" s="148"/>
      <c r="Z560" s="148"/>
      <c r="AA560" s="148"/>
    </row>
    <row r="561" spans="2:27" ht="15.75" x14ac:dyDescent="0.2">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c r="X561" s="148"/>
      <c r="Y561" s="148"/>
      <c r="Z561" s="148"/>
      <c r="AA561" s="148"/>
    </row>
    <row r="562" spans="2:27" ht="15.75" x14ac:dyDescent="0.2">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c r="X562" s="148"/>
      <c r="Y562" s="148"/>
      <c r="Z562" s="148"/>
      <c r="AA562" s="148"/>
    </row>
    <row r="563" spans="2:27" ht="15.75" x14ac:dyDescent="0.2">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c r="X563" s="148"/>
      <c r="Y563" s="148"/>
      <c r="Z563" s="148"/>
      <c r="AA563" s="148"/>
    </row>
    <row r="564" spans="2:27" ht="15.75" x14ac:dyDescent="0.2">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c r="X564" s="148"/>
      <c r="Y564" s="148"/>
      <c r="Z564" s="148"/>
      <c r="AA564" s="148"/>
    </row>
    <row r="565" spans="2:27" ht="15.75" x14ac:dyDescent="0.2">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c r="X565" s="148"/>
      <c r="Y565" s="148"/>
      <c r="Z565" s="148"/>
      <c r="AA565" s="148"/>
    </row>
    <row r="566" spans="2:27" ht="15.75" x14ac:dyDescent="0.2">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c r="X566" s="148"/>
      <c r="Y566" s="148"/>
      <c r="Z566" s="148"/>
      <c r="AA566" s="148"/>
    </row>
    <row r="567" spans="2:27" ht="15.75" x14ac:dyDescent="0.2">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48"/>
      <c r="AA567" s="148"/>
    </row>
    <row r="568" spans="2:27" ht="15.75" x14ac:dyDescent="0.2">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c r="X568" s="148"/>
      <c r="Y568" s="148"/>
      <c r="Z568" s="148"/>
      <c r="AA568" s="148"/>
    </row>
    <row r="569" spans="2:27" ht="15.75" x14ac:dyDescent="0.2">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c r="X569" s="148"/>
      <c r="Y569" s="148"/>
      <c r="Z569" s="148"/>
      <c r="AA569" s="148"/>
    </row>
    <row r="570" spans="2:27" ht="15.75" x14ac:dyDescent="0.2">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c r="X570" s="148"/>
      <c r="Y570" s="148"/>
      <c r="Z570" s="148"/>
      <c r="AA570" s="148"/>
    </row>
    <row r="571" spans="2:27" ht="15.75" x14ac:dyDescent="0.2">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c r="X571" s="148"/>
      <c r="Y571" s="148"/>
      <c r="Z571" s="148"/>
      <c r="AA571" s="148"/>
    </row>
    <row r="572" spans="2:27" ht="15.75" x14ac:dyDescent="0.2">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c r="X572" s="148"/>
      <c r="Y572" s="148"/>
      <c r="Z572" s="148"/>
      <c r="AA572" s="148"/>
    </row>
    <row r="573" spans="2:27" ht="15.75" x14ac:dyDescent="0.2">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row>
    <row r="574" spans="2:27" ht="15.75" x14ac:dyDescent="0.2">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c r="X574" s="148"/>
      <c r="Y574" s="148"/>
      <c r="Z574" s="148"/>
      <c r="AA574" s="148"/>
    </row>
    <row r="575" spans="2:27" ht="15.75" x14ac:dyDescent="0.2">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c r="X575" s="148"/>
      <c r="Y575" s="148"/>
      <c r="Z575" s="148"/>
      <c r="AA575" s="148"/>
    </row>
    <row r="576" spans="2:27" ht="15.75" x14ac:dyDescent="0.2">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c r="X576" s="148"/>
      <c r="Y576" s="148"/>
      <c r="Z576" s="148"/>
      <c r="AA576" s="148"/>
    </row>
    <row r="577" spans="2:27" ht="15.75" x14ac:dyDescent="0.2">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c r="X577" s="148"/>
      <c r="Y577" s="148"/>
      <c r="Z577" s="148"/>
      <c r="AA577" s="148"/>
    </row>
    <row r="578" spans="2:27" ht="15.75" x14ac:dyDescent="0.2">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c r="X578" s="148"/>
      <c r="Y578" s="148"/>
      <c r="Z578" s="148"/>
      <c r="AA578" s="148"/>
    </row>
    <row r="579" spans="2:27" ht="15.75" x14ac:dyDescent="0.2">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c r="X579" s="148"/>
      <c r="Y579" s="148"/>
      <c r="Z579" s="148"/>
      <c r="AA579" s="148"/>
    </row>
    <row r="580" spans="2:27" ht="15.75" x14ac:dyDescent="0.2">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c r="X580" s="148"/>
      <c r="Y580" s="148"/>
      <c r="Z580" s="148"/>
      <c r="AA580" s="148"/>
    </row>
    <row r="581" spans="2:27" ht="15.75" x14ac:dyDescent="0.2">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c r="X581" s="148"/>
      <c r="Y581" s="148"/>
      <c r="Z581" s="148"/>
      <c r="AA581" s="148"/>
    </row>
    <row r="582" spans="2:27" ht="15.75" x14ac:dyDescent="0.2">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c r="X582" s="148"/>
      <c r="Y582" s="148"/>
      <c r="Z582" s="148"/>
      <c r="AA582" s="148"/>
    </row>
    <row r="583" spans="2:27" ht="15.75" x14ac:dyDescent="0.2">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c r="X583" s="148"/>
      <c r="Y583" s="148"/>
      <c r="Z583" s="148"/>
      <c r="AA583" s="148"/>
    </row>
    <row r="584" spans="2:27" ht="15.75" x14ac:dyDescent="0.2">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c r="X584" s="148"/>
      <c r="Y584" s="148"/>
      <c r="Z584" s="148"/>
      <c r="AA584" s="148"/>
    </row>
    <row r="585" spans="2:27" ht="15.75" x14ac:dyDescent="0.2">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c r="X585" s="148"/>
      <c r="Y585" s="148"/>
      <c r="Z585" s="148"/>
      <c r="AA585" s="148"/>
    </row>
    <row r="586" spans="2:27" ht="15.75" x14ac:dyDescent="0.2">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c r="X586" s="148"/>
      <c r="Y586" s="148"/>
      <c r="Z586" s="148"/>
      <c r="AA586" s="148"/>
    </row>
    <row r="587" spans="2:27" ht="15.75" x14ac:dyDescent="0.2">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c r="X587" s="148"/>
      <c r="Y587" s="148"/>
      <c r="Z587" s="148"/>
      <c r="AA587" s="148"/>
    </row>
    <row r="588" spans="2:27" ht="15.75" x14ac:dyDescent="0.2">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c r="X588" s="148"/>
      <c r="Y588" s="148"/>
      <c r="Z588" s="148"/>
      <c r="AA588" s="148"/>
    </row>
    <row r="589" spans="2:27" ht="15.75" x14ac:dyDescent="0.2">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row>
    <row r="590" spans="2:27" ht="15.75" x14ac:dyDescent="0.2">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row>
    <row r="591" spans="2:27" ht="15.75" x14ac:dyDescent="0.2">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row>
    <row r="592" spans="2:27" ht="15.75" x14ac:dyDescent="0.2">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row>
    <row r="593" spans="2:27" ht="15.75" x14ac:dyDescent="0.2">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row>
    <row r="594" spans="2:27" ht="15.75" x14ac:dyDescent="0.2">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row>
    <row r="595" spans="2:27" ht="15.75" x14ac:dyDescent="0.2">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row>
    <row r="596" spans="2:27" ht="15.75" x14ac:dyDescent="0.2">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row>
    <row r="597" spans="2:27" ht="15.75" x14ac:dyDescent="0.2">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row>
    <row r="598" spans="2:27" ht="15.75" x14ac:dyDescent="0.2">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row>
    <row r="599" spans="2:27" ht="15.75" x14ac:dyDescent="0.2">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row>
    <row r="600" spans="2:27" ht="15.75" x14ac:dyDescent="0.2">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row>
    <row r="601" spans="2:27" ht="15.75" x14ac:dyDescent="0.2">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row>
    <row r="602" spans="2:27" ht="15.75" x14ac:dyDescent="0.2">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row>
    <row r="603" spans="2:27" ht="15.75" x14ac:dyDescent="0.2">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row>
    <row r="604" spans="2:27" ht="15.75" x14ac:dyDescent="0.2">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row>
    <row r="605" spans="2:27" ht="15.75" x14ac:dyDescent="0.2">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row>
    <row r="606" spans="2:27" ht="15.75" x14ac:dyDescent="0.2">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row>
    <row r="607" spans="2:27" ht="15.75" x14ac:dyDescent="0.2">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row>
    <row r="608" spans="2:27" ht="15.75" x14ac:dyDescent="0.2">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row>
    <row r="609" spans="2:27" ht="15.75" x14ac:dyDescent="0.2">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row>
    <row r="610" spans="2:27" ht="15.75" x14ac:dyDescent="0.2">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row>
    <row r="611" spans="2:27" ht="15.75" x14ac:dyDescent="0.2">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row>
    <row r="612" spans="2:27" ht="15.75" x14ac:dyDescent="0.2">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row>
    <row r="613" spans="2:27" ht="15.75" x14ac:dyDescent="0.2">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row>
    <row r="614" spans="2:27" ht="15.75" x14ac:dyDescent="0.2">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row>
    <row r="615" spans="2:27" ht="15.75" x14ac:dyDescent="0.2">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row>
    <row r="616" spans="2:27" ht="15.75" x14ac:dyDescent="0.2">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row>
    <row r="617" spans="2:27" ht="15.75" x14ac:dyDescent="0.2">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row>
    <row r="618" spans="2:27" ht="15.75" x14ac:dyDescent="0.2">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row>
    <row r="619" spans="2:27" ht="15.75" x14ac:dyDescent="0.2">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row>
    <row r="620" spans="2:27" ht="15.75" x14ac:dyDescent="0.2">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row>
    <row r="621" spans="2:27" ht="15.75" x14ac:dyDescent="0.2">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row>
    <row r="622" spans="2:27" ht="15.75" x14ac:dyDescent="0.2">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c r="X622" s="148"/>
      <c r="Y622" s="148"/>
      <c r="Z622" s="148"/>
      <c r="AA622" s="148"/>
    </row>
    <row r="623" spans="2:27" ht="15.75" x14ac:dyDescent="0.2">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c r="X623" s="148"/>
      <c r="Y623" s="148"/>
      <c r="Z623" s="148"/>
      <c r="AA623" s="148"/>
    </row>
    <row r="624" spans="2:27" ht="15.75" x14ac:dyDescent="0.2">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c r="X624" s="148"/>
      <c r="Y624" s="148"/>
      <c r="Z624" s="148"/>
      <c r="AA624" s="148"/>
    </row>
    <row r="625" spans="2:27" ht="15.75" x14ac:dyDescent="0.2">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row>
    <row r="626" spans="2:27" ht="15.75" x14ac:dyDescent="0.2">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row>
    <row r="627" spans="2:27" ht="15.75" x14ac:dyDescent="0.2">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c r="X627" s="148"/>
      <c r="Y627" s="148"/>
      <c r="Z627" s="148"/>
      <c r="AA627" s="148"/>
    </row>
    <row r="628" spans="2:27" ht="15.75" x14ac:dyDescent="0.2">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c r="X628" s="148"/>
      <c r="Y628" s="148"/>
      <c r="Z628" s="148"/>
      <c r="AA628" s="148"/>
    </row>
    <row r="629" spans="2:27" ht="15.75" x14ac:dyDescent="0.2">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c r="X629" s="148"/>
      <c r="Y629" s="148"/>
      <c r="Z629" s="148"/>
      <c r="AA629" s="148"/>
    </row>
    <row r="630" spans="2:27" ht="15.75" x14ac:dyDescent="0.2">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c r="X630" s="148"/>
      <c r="Y630" s="148"/>
      <c r="Z630" s="148"/>
      <c r="AA630" s="148"/>
    </row>
    <row r="631" spans="2:27" ht="15.75" x14ac:dyDescent="0.2">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c r="X631" s="148"/>
      <c r="Y631" s="148"/>
      <c r="Z631" s="148"/>
      <c r="AA631" s="148"/>
    </row>
    <row r="632" spans="2:27" ht="15.75" x14ac:dyDescent="0.2">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c r="X632" s="148"/>
      <c r="Y632" s="148"/>
      <c r="Z632" s="148"/>
      <c r="AA632" s="148"/>
    </row>
    <row r="633" spans="2:27" ht="15.75" x14ac:dyDescent="0.2">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c r="X633" s="148"/>
      <c r="Y633" s="148"/>
      <c r="Z633" s="148"/>
      <c r="AA633" s="148"/>
    </row>
    <row r="634" spans="2:27" ht="15.75" x14ac:dyDescent="0.2">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c r="X634" s="148"/>
      <c r="Y634" s="148"/>
      <c r="Z634" s="148"/>
      <c r="AA634" s="148"/>
    </row>
    <row r="635" spans="2:27" ht="15.75" x14ac:dyDescent="0.2">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c r="X635" s="148"/>
      <c r="Y635" s="148"/>
      <c r="Z635" s="148"/>
      <c r="AA635" s="148"/>
    </row>
    <row r="636" spans="2:27" ht="15.75" x14ac:dyDescent="0.2">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c r="X636" s="148"/>
      <c r="Y636" s="148"/>
      <c r="Z636" s="148"/>
      <c r="AA636" s="148"/>
    </row>
    <row r="637" spans="2:27" ht="15.75" x14ac:dyDescent="0.2">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c r="X637" s="148"/>
      <c r="Y637" s="148"/>
      <c r="Z637" s="148"/>
      <c r="AA637" s="148"/>
    </row>
    <row r="638" spans="2:27" ht="15.75" x14ac:dyDescent="0.2">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c r="X638" s="148"/>
      <c r="Y638" s="148"/>
      <c r="Z638" s="148"/>
      <c r="AA638" s="148"/>
    </row>
    <row r="639" spans="2:27" ht="15.75" x14ac:dyDescent="0.2">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c r="X639" s="148"/>
      <c r="Y639" s="148"/>
      <c r="Z639" s="148"/>
      <c r="AA639" s="148"/>
    </row>
    <row r="640" spans="2:27" ht="15.75" x14ac:dyDescent="0.2">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c r="X640" s="148"/>
      <c r="Y640" s="148"/>
      <c r="Z640" s="148"/>
      <c r="AA640" s="148"/>
    </row>
    <row r="641" spans="2:27" ht="15.75" x14ac:dyDescent="0.2">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c r="X641" s="148"/>
      <c r="Y641" s="148"/>
      <c r="Z641" s="148"/>
      <c r="AA641" s="148"/>
    </row>
    <row r="642" spans="2:27" ht="15.75" x14ac:dyDescent="0.2">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row>
    <row r="643" spans="2:27" ht="15.75" x14ac:dyDescent="0.2">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row>
    <row r="644" spans="2:27" ht="15.75" x14ac:dyDescent="0.2">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c r="X644" s="148"/>
      <c r="Y644" s="148"/>
      <c r="Z644" s="148"/>
      <c r="AA644" s="148"/>
    </row>
    <row r="645" spans="2:27" ht="15.75" x14ac:dyDescent="0.2">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c r="X645" s="148"/>
      <c r="Y645" s="148"/>
      <c r="Z645" s="148"/>
      <c r="AA645" s="148"/>
    </row>
    <row r="646" spans="2:27" ht="15.75" x14ac:dyDescent="0.2">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c r="X646" s="148"/>
      <c r="Y646" s="148"/>
      <c r="Z646" s="148"/>
      <c r="AA646" s="148"/>
    </row>
    <row r="647" spans="2:27" ht="15.75" x14ac:dyDescent="0.2">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c r="X647" s="148"/>
      <c r="Y647" s="148"/>
      <c r="Z647" s="148"/>
      <c r="AA647" s="148"/>
    </row>
    <row r="648" spans="2:27" ht="15.75" x14ac:dyDescent="0.2">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row>
    <row r="649" spans="2:27" ht="15.75" x14ac:dyDescent="0.2">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row>
    <row r="650" spans="2:27" ht="15.75" x14ac:dyDescent="0.2">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row>
    <row r="651" spans="2:27" ht="15.75" x14ac:dyDescent="0.2">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row>
    <row r="652" spans="2:27" ht="15.75" x14ac:dyDescent="0.2">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row>
    <row r="653" spans="2:27" ht="15.75" x14ac:dyDescent="0.2">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row>
    <row r="654" spans="2:27" ht="15.75" x14ac:dyDescent="0.2">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row>
    <row r="655" spans="2:27" ht="15.75" x14ac:dyDescent="0.2">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row>
    <row r="656" spans="2:27" ht="15.75" x14ac:dyDescent="0.2">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row>
    <row r="657" spans="2:27" ht="15.75" x14ac:dyDescent="0.2">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row>
    <row r="658" spans="2:27" ht="15.75" x14ac:dyDescent="0.2">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row>
    <row r="659" spans="2:27" ht="15.75" x14ac:dyDescent="0.2">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row>
    <row r="660" spans="2:27" ht="15.75" x14ac:dyDescent="0.2">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row>
    <row r="661" spans="2:27" ht="15.75" x14ac:dyDescent="0.2">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row>
    <row r="662" spans="2:27" ht="15.75" x14ac:dyDescent="0.2">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row>
    <row r="663" spans="2:27" ht="15.75" x14ac:dyDescent="0.2">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row>
    <row r="664" spans="2:27" ht="15.75" x14ac:dyDescent="0.2">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row>
    <row r="665" spans="2:27" ht="15.75" x14ac:dyDescent="0.2">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row>
    <row r="666" spans="2:27" ht="15.75" x14ac:dyDescent="0.2">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row>
    <row r="667" spans="2:27" ht="15.75" x14ac:dyDescent="0.2">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row>
    <row r="668" spans="2:27" ht="15.75" x14ac:dyDescent="0.2">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c r="X668" s="148"/>
      <c r="Y668" s="148"/>
      <c r="Z668" s="148"/>
      <c r="AA668" s="148"/>
    </row>
    <row r="669" spans="2:27" ht="15.75" x14ac:dyDescent="0.2">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row>
    <row r="670" spans="2:27" ht="15.75" x14ac:dyDescent="0.2">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row>
    <row r="671" spans="2:27" ht="15.75" x14ac:dyDescent="0.2">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row>
    <row r="672" spans="2:27" ht="15.75" x14ac:dyDescent="0.2">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row>
    <row r="673" spans="2:27" ht="15.75" x14ac:dyDescent="0.2">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row>
    <row r="674" spans="2:27" ht="15.75" x14ac:dyDescent="0.2">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c r="X674" s="148"/>
      <c r="Y674" s="148"/>
      <c r="Z674" s="148"/>
      <c r="AA674" s="148"/>
    </row>
    <row r="675" spans="2:27" ht="15.75" x14ac:dyDescent="0.2">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row>
    <row r="676" spans="2:27" ht="15.75" x14ac:dyDescent="0.2">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row>
    <row r="677" spans="2:27" ht="15.75" x14ac:dyDescent="0.2">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row>
    <row r="678" spans="2:27" ht="15.75" x14ac:dyDescent="0.2">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c r="X678" s="148"/>
      <c r="Y678" s="148"/>
      <c r="Z678" s="148"/>
      <c r="AA678" s="148"/>
    </row>
    <row r="679" spans="2:27" ht="15.75" x14ac:dyDescent="0.2">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c r="X679" s="148"/>
      <c r="Y679" s="148"/>
      <c r="Z679" s="148"/>
      <c r="AA679" s="148"/>
    </row>
    <row r="680" spans="2:27" ht="15.75" x14ac:dyDescent="0.2">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c r="X680" s="148"/>
      <c r="Y680" s="148"/>
      <c r="Z680" s="148"/>
      <c r="AA680" s="148"/>
    </row>
    <row r="681" spans="2:27" ht="15.75" x14ac:dyDescent="0.2">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c r="X681" s="148"/>
      <c r="Y681" s="148"/>
      <c r="Z681" s="148"/>
      <c r="AA681" s="148"/>
    </row>
    <row r="682" spans="2:27" ht="15.75" x14ac:dyDescent="0.2">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c r="X682" s="148"/>
      <c r="Y682" s="148"/>
      <c r="Z682" s="148"/>
      <c r="AA682" s="148"/>
    </row>
    <row r="683" spans="2:27" ht="15.75" x14ac:dyDescent="0.2">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c r="X683" s="148"/>
      <c r="Y683" s="148"/>
      <c r="Z683" s="148"/>
      <c r="AA683" s="148"/>
    </row>
    <row r="684" spans="2:27" ht="15.75" x14ac:dyDescent="0.2">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c r="X684" s="148"/>
      <c r="Y684" s="148"/>
      <c r="Z684" s="148"/>
      <c r="AA684" s="148"/>
    </row>
    <row r="685" spans="2:27" ht="15.75" x14ac:dyDescent="0.2">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c r="X685" s="148"/>
      <c r="Y685" s="148"/>
      <c r="Z685" s="148"/>
      <c r="AA685" s="148"/>
    </row>
    <row r="686" spans="2:27" ht="15.75" x14ac:dyDescent="0.2">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c r="X686" s="148"/>
      <c r="Y686" s="148"/>
      <c r="Z686" s="148"/>
      <c r="AA686" s="148"/>
    </row>
    <row r="687" spans="2:27" ht="15.75" x14ac:dyDescent="0.2">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c r="X687" s="148"/>
      <c r="Y687" s="148"/>
      <c r="Z687" s="148"/>
      <c r="AA687" s="148"/>
    </row>
    <row r="688" spans="2:27" ht="15.75" x14ac:dyDescent="0.2">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c r="X688" s="148"/>
      <c r="Y688" s="148"/>
      <c r="Z688" s="148"/>
      <c r="AA688" s="148"/>
    </row>
    <row r="689" spans="2:27" ht="15.75" x14ac:dyDescent="0.2">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c r="X689" s="148"/>
      <c r="Y689" s="148"/>
      <c r="Z689" s="148"/>
      <c r="AA689" s="148"/>
    </row>
    <row r="690" spans="2:27" ht="15.75" x14ac:dyDescent="0.2">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c r="X690" s="148"/>
      <c r="Y690" s="148"/>
      <c r="Z690" s="148"/>
      <c r="AA690" s="148"/>
    </row>
    <row r="691" spans="2:27" ht="15.75" x14ac:dyDescent="0.2">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c r="X691" s="148"/>
      <c r="Y691" s="148"/>
      <c r="Z691" s="148"/>
      <c r="AA691" s="148"/>
    </row>
    <row r="692" spans="2:27" ht="15.75" x14ac:dyDescent="0.2">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c r="X692" s="148"/>
      <c r="Y692" s="148"/>
      <c r="Z692" s="148"/>
      <c r="AA692" s="148"/>
    </row>
    <row r="693" spans="2:27" ht="15.75" x14ac:dyDescent="0.2">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c r="X693" s="148"/>
      <c r="Y693" s="148"/>
      <c r="Z693" s="148"/>
      <c r="AA693" s="148"/>
    </row>
    <row r="694" spans="2:27" ht="15.75" x14ac:dyDescent="0.2">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c r="X694" s="148"/>
      <c r="Y694" s="148"/>
      <c r="Z694" s="148"/>
      <c r="AA694" s="148"/>
    </row>
    <row r="695" spans="2:27" ht="15.75" x14ac:dyDescent="0.2">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c r="X695" s="148"/>
      <c r="Y695" s="148"/>
      <c r="Z695" s="148"/>
      <c r="AA695" s="148"/>
    </row>
    <row r="696" spans="2:27" ht="15.75" x14ac:dyDescent="0.2">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c r="X696" s="148"/>
      <c r="Y696" s="148"/>
      <c r="Z696" s="148"/>
      <c r="AA696" s="148"/>
    </row>
    <row r="697" spans="2:27" ht="15.75" x14ac:dyDescent="0.2">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c r="X697" s="148"/>
      <c r="Y697" s="148"/>
      <c r="Z697" s="148"/>
      <c r="AA697" s="148"/>
    </row>
    <row r="698" spans="2:27" ht="15.75" x14ac:dyDescent="0.2">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c r="X698" s="148"/>
      <c r="Y698" s="148"/>
      <c r="Z698" s="148"/>
      <c r="AA698" s="148"/>
    </row>
    <row r="699" spans="2:27" ht="15.75" x14ac:dyDescent="0.2">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c r="X699" s="148"/>
      <c r="Y699" s="148"/>
      <c r="Z699" s="148"/>
      <c r="AA699" s="148"/>
    </row>
    <row r="700" spans="2:27" ht="15.75" x14ac:dyDescent="0.2">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c r="X700" s="148"/>
      <c r="Y700" s="148"/>
      <c r="Z700" s="148"/>
      <c r="AA700" s="148"/>
    </row>
    <row r="701" spans="2:27" ht="15.75" x14ac:dyDescent="0.2">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c r="X701" s="148"/>
      <c r="Y701" s="148"/>
      <c r="Z701" s="148"/>
      <c r="AA701" s="148"/>
    </row>
    <row r="702" spans="2:27" ht="15.75" x14ac:dyDescent="0.2">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c r="X702" s="148"/>
      <c r="Y702" s="148"/>
      <c r="Z702" s="148"/>
      <c r="AA702" s="148"/>
    </row>
    <row r="703" spans="2:27" ht="15.75" x14ac:dyDescent="0.2">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c r="X703" s="148"/>
      <c r="Y703" s="148"/>
      <c r="Z703" s="148"/>
      <c r="AA703" s="148"/>
    </row>
    <row r="704" spans="2:27" ht="15.75" x14ac:dyDescent="0.2">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c r="X704" s="148"/>
      <c r="Y704" s="148"/>
      <c r="Z704" s="148"/>
      <c r="AA704" s="148"/>
    </row>
    <row r="705" spans="2:27" ht="15.75" x14ac:dyDescent="0.2">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c r="X705" s="148"/>
      <c r="Y705" s="148"/>
      <c r="Z705" s="148"/>
      <c r="AA705" s="148"/>
    </row>
    <row r="706" spans="2:27" ht="15.75" x14ac:dyDescent="0.2">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row>
    <row r="707" spans="2:27" ht="15.75" x14ac:dyDescent="0.2">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c r="X707" s="148"/>
      <c r="Y707" s="148"/>
      <c r="Z707" s="148"/>
      <c r="AA707" s="148"/>
    </row>
    <row r="708" spans="2:27" ht="15.75" x14ac:dyDescent="0.2">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c r="X708" s="148"/>
      <c r="Y708" s="148"/>
      <c r="Z708" s="148"/>
      <c r="AA708" s="148"/>
    </row>
    <row r="709" spans="2:27" ht="15.75" x14ac:dyDescent="0.2">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c r="X709" s="148"/>
      <c r="Y709" s="148"/>
      <c r="Z709" s="148"/>
      <c r="AA709" s="148"/>
    </row>
    <row r="710" spans="2:27" ht="15.75" x14ac:dyDescent="0.2">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c r="X710" s="148"/>
      <c r="Y710" s="148"/>
      <c r="Z710" s="148"/>
      <c r="AA710" s="148"/>
    </row>
    <row r="711" spans="2:27" ht="15.75" x14ac:dyDescent="0.2">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c r="X711" s="148"/>
      <c r="Y711" s="148"/>
      <c r="Z711" s="148"/>
      <c r="AA711" s="148"/>
    </row>
    <row r="712" spans="2:27" ht="15.75" x14ac:dyDescent="0.2">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row>
    <row r="713" spans="2:27" ht="15.75" x14ac:dyDescent="0.2">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c r="X713" s="148"/>
      <c r="Y713" s="148"/>
      <c r="Z713" s="148"/>
      <c r="AA713" s="148"/>
    </row>
    <row r="714" spans="2:27" ht="15.75" x14ac:dyDescent="0.2">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c r="X714" s="148"/>
      <c r="Y714" s="148"/>
      <c r="Z714" s="148"/>
      <c r="AA714" s="148"/>
    </row>
    <row r="715" spans="2:27" ht="15.75" x14ac:dyDescent="0.2">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c r="X715" s="148"/>
      <c r="Y715" s="148"/>
      <c r="Z715" s="148"/>
      <c r="AA715" s="148"/>
    </row>
    <row r="716" spans="2:27" ht="15.75" x14ac:dyDescent="0.2">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c r="X716" s="148"/>
      <c r="Y716" s="148"/>
      <c r="Z716" s="148"/>
      <c r="AA716" s="148"/>
    </row>
    <row r="717" spans="2:27" ht="15.75" x14ac:dyDescent="0.2">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c r="X717" s="148"/>
      <c r="Y717" s="148"/>
      <c r="Z717" s="148"/>
      <c r="AA717" s="148"/>
    </row>
    <row r="718" spans="2:27" ht="15.75" x14ac:dyDescent="0.2">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c r="X718" s="148"/>
      <c r="Y718" s="148"/>
      <c r="Z718" s="148"/>
      <c r="AA718" s="148"/>
    </row>
    <row r="719" spans="2:27" ht="15.75" x14ac:dyDescent="0.2">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c r="X719" s="148"/>
      <c r="Y719" s="148"/>
      <c r="Z719" s="148"/>
      <c r="AA719" s="148"/>
    </row>
    <row r="720" spans="2:27" ht="15.75" x14ac:dyDescent="0.2">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c r="X720" s="148"/>
      <c r="Y720" s="148"/>
      <c r="Z720" s="148"/>
      <c r="AA720" s="148"/>
    </row>
    <row r="721" spans="2:27" ht="15.75" x14ac:dyDescent="0.2">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c r="X721" s="148"/>
      <c r="Y721" s="148"/>
      <c r="Z721" s="148"/>
      <c r="AA721" s="148"/>
    </row>
    <row r="722" spans="2:27" ht="15.75" x14ac:dyDescent="0.2">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c r="X722" s="148"/>
      <c r="Y722" s="148"/>
      <c r="Z722" s="148"/>
      <c r="AA722" s="148"/>
    </row>
    <row r="723" spans="2:27" ht="15.75" x14ac:dyDescent="0.2">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c r="X723" s="148"/>
      <c r="Y723" s="148"/>
      <c r="Z723" s="148"/>
      <c r="AA723" s="148"/>
    </row>
    <row r="724" spans="2:27" ht="15.75" x14ac:dyDescent="0.2">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c r="X724" s="148"/>
      <c r="Y724" s="148"/>
      <c r="Z724" s="148"/>
      <c r="AA724" s="148"/>
    </row>
    <row r="725" spans="2:27" ht="15.75" x14ac:dyDescent="0.2">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c r="X725" s="148"/>
      <c r="Y725" s="148"/>
      <c r="Z725" s="148"/>
      <c r="AA725" s="148"/>
    </row>
    <row r="726" spans="2:27" ht="15.75" x14ac:dyDescent="0.2">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c r="X726" s="148"/>
      <c r="Y726" s="148"/>
      <c r="Z726" s="148"/>
      <c r="AA726" s="148"/>
    </row>
    <row r="727" spans="2:27" ht="15.75" x14ac:dyDescent="0.2">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c r="X727" s="148"/>
      <c r="Y727" s="148"/>
      <c r="Z727" s="148"/>
      <c r="AA727" s="148"/>
    </row>
    <row r="728" spans="2:27" ht="15.75" x14ac:dyDescent="0.2">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c r="X728" s="148"/>
      <c r="Y728" s="148"/>
      <c r="Z728" s="148"/>
      <c r="AA728" s="148"/>
    </row>
    <row r="729" spans="2:27" ht="15.75" x14ac:dyDescent="0.2">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c r="X729" s="148"/>
      <c r="Y729" s="148"/>
      <c r="Z729" s="148"/>
      <c r="AA729" s="148"/>
    </row>
    <row r="730" spans="2:27" ht="15.75" x14ac:dyDescent="0.2">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c r="X730" s="148"/>
      <c r="Y730" s="148"/>
      <c r="Z730" s="148"/>
      <c r="AA730" s="148"/>
    </row>
    <row r="731" spans="2:27" ht="15.75" x14ac:dyDescent="0.2">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c r="X731" s="148"/>
      <c r="Y731" s="148"/>
      <c r="Z731" s="148"/>
      <c r="AA731" s="148"/>
    </row>
    <row r="732" spans="2:27" ht="15.75" x14ac:dyDescent="0.2">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c r="X732" s="148"/>
      <c r="Y732" s="148"/>
      <c r="Z732" s="148"/>
      <c r="AA732" s="148"/>
    </row>
    <row r="733" spans="2:27" ht="15.75" x14ac:dyDescent="0.2">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c r="X733" s="148"/>
      <c r="Y733" s="148"/>
      <c r="Z733" s="148"/>
      <c r="AA733" s="148"/>
    </row>
    <row r="734" spans="2:27" ht="15.75" x14ac:dyDescent="0.2">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c r="X734" s="148"/>
      <c r="Y734" s="148"/>
      <c r="Z734" s="148"/>
      <c r="AA734" s="148"/>
    </row>
    <row r="735" spans="2:27" ht="15.75" x14ac:dyDescent="0.2">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c r="X735" s="148"/>
      <c r="Y735" s="148"/>
      <c r="Z735" s="148"/>
      <c r="AA735" s="148"/>
    </row>
    <row r="736" spans="2:27" ht="15.75" x14ac:dyDescent="0.2">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c r="X736" s="148"/>
      <c r="Y736" s="148"/>
      <c r="Z736" s="148"/>
      <c r="AA736" s="148"/>
    </row>
    <row r="737" spans="2:27" ht="15.75" x14ac:dyDescent="0.2">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c r="X737" s="148"/>
      <c r="Y737" s="148"/>
      <c r="Z737" s="148"/>
      <c r="AA737" s="148"/>
    </row>
    <row r="738" spans="2:27" ht="15.75" x14ac:dyDescent="0.2">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c r="X738" s="148"/>
      <c r="Y738" s="148"/>
      <c r="Z738" s="148"/>
      <c r="AA738" s="148"/>
    </row>
    <row r="739" spans="2:27" ht="15.75" x14ac:dyDescent="0.2">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c r="X739" s="148"/>
      <c r="Y739" s="148"/>
      <c r="Z739" s="148"/>
      <c r="AA739" s="148"/>
    </row>
    <row r="740" spans="2:27" ht="15.75" x14ac:dyDescent="0.2">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c r="X740" s="148"/>
      <c r="Y740" s="148"/>
      <c r="Z740" s="148"/>
      <c r="AA740" s="148"/>
    </row>
    <row r="741" spans="2:27" ht="15.75" x14ac:dyDescent="0.2">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c r="X741" s="148"/>
      <c r="Y741" s="148"/>
      <c r="Z741" s="148"/>
      <c r="AA741" s="148"/>
    </row>
    <row r="742" spans="2:27" ht="15.75" x14ac:dyDescent="0.2">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c r="X742" s="148"/>
      <c r="Y742" s="148"/>
      <c r="Z742" s="148"/>
      <c r="AA742" s="148"/>
    </row>
    <row r="743" spans="2:27" ht="15.75" x14ac:dyDescent="0.2">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c r="X743" s="148"/>
      <c r="Y743" s="148"/>
      <c r="Z743" s="148"/>
      <c r="AA743" s="148"/>
    </row>
    <row r="744" spans="2:27" ht="15.75" x14ac:dyDescent="0.2">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c r="X744" s="148"/>
      <c r="Y744" s="148"/>
      <c r="Z744" s="148"/>
      <c r="AA744" s="148"/>
    </row>
    <row r="745" spans="2:27" ht="15.75" x14ac:dyDescent="0.2">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c r="X745" s="148"/>
      <c r="Y745" s="148"/>
      <c r="Z745" s="148"/>
      <c r="AA745" s="148"/>
    </row>
    <row r="746" spans="2:27" ht="15.75" x14ac:dyDescent="0.2">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c r="X746" s="148"/>
      <c r="Y746" s="148"/>
      <c r="Z746" s="148"/>
      <c r="AA746" s="148"/>
    </row>
    <row r="747" spans="2:27" ht="15.75" x14ac:dyDescent="0.2">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c r="X747" s="148"/>
      <c r="Y747" s="148"/>
      <c r="Z747" s="148"/>
      <c r="AA747" s="148"/>
    </row>
    <row r="748" spans="2:27" ht="15.75" x14ac:dyDescent="0.2">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c r="X748" s="148"/>
      <c r="Y748" s="148"/>
      <c r="Z748" s="148"/>
      <c r="AA748" s="148"/>
    </row>
    <row r="749" spans="2:27" ht="15.75" x14ac:dyDescent="0.2">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c r="X749" s="148"/>
      <c r="Y749" s="148"/>
      <c r="Z749" s="148"/>
      <c r="AA749" s="148"/>
    </row>
    <row r="750" spans="2:27" ht="15.75" x14ac:dyDescent="0.2">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c r="X750" s="148"/>
      <c r="Y750" s="148"/>
      <c r="Z750" s="148"/>
      <c r="AA750" s="148"/>
    </row>
    <row r="751" spans="2:27" ht="15.75" x14ac:dyDescent="0.2">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c r="X751" s="148"/>
      <c r="Y751" s="148"/>
      <c r="Z751" s="148"/>
      <c r="AA751" s="148"/>
    </row>
    <row r="752" spans="2:27" ht="15.75" x14ac:dyDescent="0.2">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c r="X752" s="148"/>
      <c r="Y752" s="148"/>
      <c r="Z752" s="148"/>
      <c r="AA752" s="148"/>
    </row>
    <row r="753" spans="2:27" ht="15.75" x14ac:dyDescent="0.2">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c r="X753" s="148"/>
      <c r="Y753" s="148"/>
      <c r="Z753" s="148"/>
      <c r="AA753" s="148"/>
    </row>
    <row r="754" spans="2:27" ht="15.75" x14ac:dyDescent="0.2">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c r="X754" s="148"/>
      <c r="Y754" s="148"/>
      <c r="Z754" s="148"/>
      <c r="AA754" s="148"/>
    </row>
    <row r="755" spans="2:27" ht="15.75" x14ac:dyDescent="0.2">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c r="X755" s="148"/>
      <c r="Y755" s="148"/>
      <c r="Z755" s="148"/>
      <c r="AA755" s="148"/>
    </row>
    <row r="756" spans="2:27" ht="15.75" x14ac:dyDescent="0.2">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c r="X756" s="148"/>
      <c r="Y756" s="148"/>
      <c r="Z756" s="148"/>
      <c r="AA756" s="148"/>
    </row>
    <row r="757" spans="2:27" ht="15.75" x14ac:dyDescent="0.2">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c r="X757" s="148"/>
      <c r="Y757" s="148"/>
      <c r="Z757" s="148"/>
      <c r="AA757" s="148"/>
    </row>
    <row r="758" spans="2:27" ht="15.75" x14ac:dyDescent="0.2">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row>
    <row r="759" spans="2:27" ht="15.75" x14ac:dyDescent="0.2">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row>
    <row r="760" spans="2:27" ht="15.75" x14ac:dyDescent="0.2">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row>
    <row r="761" spans="2:27" ht="15.75" x14ac:dyDescent="0.2">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c r="X761" s="148"/>
      <c r="Y761" s="148"/>
      <c r="Z761" s="148"/>
      <c r="AA761" s="148"/>
    </row>
    <row r="762" spans="2:27" ht="15.75" x14ac:dyDescent="0.2">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c r="X762" s="148"/>
      <c r="Y762" s="148"/>
      <c r="Z762" s="148"/>
      <c r="AA762" s="148"/>
    </row>
    <row r="763" spans="2:27" ht="15.75" x14ac:dyDescent="0.2">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c r="X763" s="148"/>
      <c r="Y763" s="148"/>
      <c r="Z763" s="148"/>
      <c r="AA763" s="148"/>
    </row>
    <row r="764" spans="2:27" ht="15.75" x14ac:dyDescent="0.2">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c r="X764" s="148"/>
      <c r="Y764" s="148"/>
      <c r="Z764" s="148"/>
      <c r="AA764" s="148"/>
    </row>
    <row r="765" spans="2:27" ht="15.75" x14ac:dyDescent="0.2">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c r="X765" s="148"/>
      <c r="Y765" s="148"/>
      <c r="Z765" s="148"/>
      <c r="AA765" s="148"/>
    </row>
    <row r="766" spans="2:27" ht="15.75" x14ac:dyDescent="0.2">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c r="X766" s="148"/>
      <c r="Y766" s="148"/>
      <c r="Z766" s="148"/>
      <c r="AA766" s="148"/>
    </row>
    <row r="767" spans="2:27" ht="15.75" x14ac:dyDescent="0.2">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c r="X767" s="148"/>
      <c r="Y767" s="148"/>
      <c r="Z767" s="148"/>
      <c r="AA767" s="148"/>
    </row>
    <row r="768" spans="2:27" ht="15.75" x14ac:dyDescent="0.2">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c r="X768" s="148"/>
      <c r="Y768" s="148"/>
      <c r="Z768" s="148"/>
      <c r="AA768" s="148"/>
    </row>
    <row r="769" spans="2:27" ht="15.75" x14ac:dyDescent="0.2">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c r="X769" s="148"/>
      <c r="Y769" s="148"/>
      <c r="Z769" s="148"/>
      <c r="AA769" s="148"/>
    </row>
    <row r="770" spans="2:27" ht="15.75" x14ac:dyDescent="0.2">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c r="X770" s="148"/>
      <c r="Y770" s="148"/>
      <c r="Z770" s="148"/>
      <c r="AA770" s="148"/>
    </row>
    <row r="771" spans="2:27" ht="15.75" x14ac:dyDescent="0.2">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c r="X771" s="148"/>
      <c r="Y771" s="148"/>
      <c r="Z771" s="148"/>
      <c r="AA771" s="148"/>
    </row>
    <row r="772" spans="2:27" ht="15.75" x14ac:dyDescent="0.2">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c r="X772" s="148"/>
      <c r="Y772" s="148"/>
      <c r="Z772" s="148"/>
      <c r="AA772" s="148"/>
    </row>
    <row r="773" spans="2:27" ht="15.75" x14ac:dyDescent="0.2">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c r="X773" s="148"/>
      <c r="Y773" s="148"/>
      <c r="Z773" s="148"/>
      <c r="AA773" s="148"/>
    </row>
    <row r="774" spans="2:27" ht="15.75" x14ac:dyDescent="0.2">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c r="X774" s="148"/>
      <c r="Y774" s="148"/>
      <c r="Z774" s="148"/>
      <c r="AA774" s="148"/>
    </row>
    <row r="775" spans="2:27" ht="15.75" x14ac:dyDescent="0.2">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c r="X775" s="148"/>
      <c r="Y775" s="148"/>
      <c r="Z775" s="148"/>
      <c r="AA775" s="148"/>
    </row>
    <row r="776" spans="2:27" ht="15.75" x14ac:dyDescent="0.2">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c r="X776" s="148"/>
      <c r="Y776" s="148"/>
      <c r="Z776" s="148"/>
      <c r="AA776" s="148"/>
    </row>
    <row r="777" spans="2:27" ht="15.75" x14ac:dyDescent="0.2">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c r="X777" s="148"/>
      <c r="Y777" s="148"/>
      <c r="Z777" s="148"/>
      <c r="AA777" s="148"/>
    </row>
    <row r="778" spans="2:27" ht="15.75" x14ac:dyDescent="0.2">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c r="X778" s="148"/>
      <c r="Y778" s="148"/>
      <c r="Z778" s="148"/>
      <c r="AA778" s="148"/>
    </row>
    <row r="779" spans="2:27" ht="15.75" x14ac:dyDescent="0.2">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c r="X779" s="148"/>
      <c r="Y779" s="148"/>
      <c r="Z779" s="148"/>
      <c r="AA779" s="148"/>
    </row>
    <row r="780" spans="2:27" ht="15.75" x14ac:dyDescent="0.2">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c r="X780" s="148"/>
      <c r="Y780" s="148"/>
      <c r="Z780" s="148"/>
      <c r="AA780" s="148"/>
    </row>
    <row r="781" spans="2:27" ht="15.75" x14ac:dyDescent="0.2">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c r="X781" s="148"/>
      <c r="Y781" s="148"/>
      <c r="Z781" s="148"/>
      <c r="AA781" s="148"/>
    </row>
    <row r="782" spans="2:27" ht="15.75" x14ac:dyDescent="0.2">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c r="X782" s="148"/>
      <c r="Y782" s="148"/>
      <c r="Z782" s="148"/>
      <c r="AA782" s="148"/>
    </row>
    <row r="783" spans="2:27" ht="15.75" x14ac:dyDescent="0.2">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c r="X783" s="148"/>
      <c r="Y783" s="148"/>
      <c r="Z783" s="148"/>
      <c r="AA783" s="148"/>
    </row>
    <row r="784" spans="2:27" ht="15.75" x14ac:dyDescent="0.2">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c r="X784" s="148"/>
      <c r="Y784" s="148"/>
      <c r="Z784" s="148"/>
      <c r="AA784" s="148"/>
    </row>
    <row r="785" spans="2:27" ht="15.75" x14ac:dyDescent="0.2">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c r="X785" s="148"/>
      <c r="Y785" s="148"/>
      <c r="Z785" s="148"/>
      <c r="AA785" s="148"/>
    </row>
    <row r="786" spans="2:27" ht="15.75" x14ac:dyDescent="0.2">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c r="X786" s="148"/>
      <c r="Y786" s="148"/>
      <c r="Z786" s="148"/>
      <c r="AA786" s="148"/>
    </row>
    <row r="787" spans="2:27" ht="15.75" x14ac:dyDescent="0.2">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c r="X787" s="148"/>
      <c r="Y787" s="148"/>
      <c r="Z787" s="148"/>
      <c r="AA787" s="148"/>
    </row>
    <row r="788" spans="2:27" ht="15.75" x14ac:dyDescent="0.2">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c r="X788" s="148"/>
      <c r="Y788" s="148"/>
      <c r="Z788" s="148"/>
      <c r="AA788" s="148"/>
    </row>
    <row r="789" spans="2:27" ht="15.75" x14ac:dyDescent="0.2">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c r="X789" s="148"/>
      <c r="Y789" s="148"/>
      <c r="Z789" s="148"/>
      <c r="AA789" s="148"/>
    </row>
    <row r="790" spans="2:27" ht="15.75" x14ac:dyDescent="0.2">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c r="X790" s="148"/>
      <c r="Y790" s="148"/>
      <c r="Z790" s="148"/>
      <c r="AA790" s="148"/>
    </row>
    <row r="791" spans="2:27" ht="15.75" x14ac:dyDescent="0.2">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c r="X791" s="148"/>
      <c r="Y791" s="148"/>
      <c r="Z791" s="148"/>
      <c r="AA791" s="148"/>
    </row>
    <row r="792" spans="2:27" ht="15.75" x14ac:dyDescent="0.2">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c r="X792" s="148"/>
      <c r="Y792" s="148"/>
      <c r="Z792" s="148"/>
      <c r="AA792" s="148"/>
    </row>
    <row r="793" spans="2:27" ht="15.75" x14ac:dyDescent="0.2">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c r="X793" s="148"/>
      <c r="Y793" s="148"/>
      <c r="Z793" s="148"/>
      <c r="AA793" s="148"/>
    </row>
    <row r="794" spans="2:27" ht="15.75" x14ac:dyDescent="0.2">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c r="X794" s="148"/>
      <c r="Y794" s="148"/>
      <c r="Z794" s="148"/>
      <c r="AA794" s="148"/>
    </row>
    <row r="795" spans="2:27" ht="15.75" x14ac:dyDescent="0.2">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c r="X795" s="148"/>
      <c r="Y795" s="148"/>
      <c r="Z795" s="148"/>
      <c r="AA795" s="148"/>
    </row>
    <row r="796" spans="2:27" ht="15.75" x14ac:dyDescent="0.2">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c r="X796" s="148"/>
      <c r="Y796" s="148"/>
      <c r="Z796" s="148"/>
      <c r="AA796" s="148"/>
    </row>
    <row r="797" spans="2:27" ht="15.75" x14ac:dyDescent="0.2">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c r="X797" s="148"/>
      <c r="Y797" s="148"/>
      <c r="Z797" s="148"/>
      <c r="AA797" s="148"/>
    </row>
    <row r="798" spans="2:27" ht="15.75" x14ac:dyDescent="0.2">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c r="X798" s="148"/>
      <c r="Y798" s="148"/>
      <c r="Z798" s="148"/>
      <c r="AA798" s="148"/>
    </row>
    <row r="799" spans="2:27" ht="15.75" x14ac:dyDescent="0.2">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c r="X799" s="148"/>
      <c r="Y799" s="148"/>
      <c r="Z799" s="148"/>
      <c r="AA799" s="148"/>
    </row>
    <row r="800" spans="2:27" ht="15.75" x14ac:dyDescent="0.2">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c r="X800" s="148"/>
      <c r="Y800" s="148"/>
      <c r="Z800" s="148"/>
      <c r="AA800" s="148"/>
    </row>
    <row r="801" spans="2:27" ht="15.75" x14ac:dyDescent="0.2">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c r="X801" s="148"/>
      <c r="Y801" s="148"/>
      <c r="Z801" s="148"/>
      <c r="AA801" s="148"/>
    </row>
    <row r="802" spans="2:27" ht="15.75" x14ac:dyDescent="0.2">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c r="X802" s="148"/>
      <c r="Y802" s="148"/>
      <c r="Z802" s="148"/>
      <c r="AA802" s="148"/>
    </row>
    <row r="803" spans="2:27" ht="15.75" x14ac:dyDescent="0.2">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c r="X803" s="148"/>
      <c r="Y803" s="148"/>
      <c r="Z803" s="148"/>
      <c r="AA803" s="148"/>
    </row>
    <row r="804" spans="2:27" ht="15.75" x14ac:dyDescent="0.2">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c r="X804" s="148"/>
      <c r="Y804" s="148"/>
      <c r="Z804" s="148"/>
      <c r="AA804" s="148"/>
    </row>
    <row r="805" spans="2:27" ht="15.75" x14ac:dyDescent="0.2">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c r="X805" s="148"/>
      <c r="Y805" s="148"/>
      <c r="Z805" s="148"/>
      <c r="AA805" s="148"/>
    </row>
    <row r="806" spans="2:27" ht="15.75" x14ac:dyDescent="0.2">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c r="X806" s="148"/>
      <c r="Y806" s="148"/>
      <c r="Z806" s="148"/>
      <c r="AA806" s="148"/>
    </row>
    <row r="807" spans="2:27" ht="15.75" x14ac:dyDescent="0.2">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c r="X807" s="148"/>
      <c r="Y807" s="148"/>
      <c r="Z807" s="148"/>
      <c r="AA807" s="148"/>
    </row>
    <row r="808" spans="2:27" ht="15.75" x14ac:dyDescent="0.2">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c r="X808" s="148"/>
      <c r="Y808" s="148"/>
      <c r="Z808" s="148"/>
      <c r="AA808" s="148"/>
    </row>
    <row r="809" spans="2:27" ht="15.75" x14ac:dyDescent="0.2">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c r="X809" s="148"/>
      <c r="Y809" s="148"/>
      <c r="Z809" s="148"/>
      <c r="AA809" s="148"/>
    </row>
    <row r="810" spans="2:27" ht="15.75" x14ac:dyDescent="0.2">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c r="X810" s="148"/>
      <c r="Y810" s="148"/>
      <c r="Z810" s="148"/>
      <c r="AA810" s="148"/>
    </row>
    <row r="811" spans="2:27" ht="15.75" x14ac:dyDescent="0.2">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c r="X811" s="148"/>
      <c r="Y811" s="148"/>
      <c r="Z811" s="148"/>
      <c r="AA811" s="148"/>
    </row>
    <row r="812" spans="2:27" ht="15.75" x14ac:dyDescent="0.2">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c r="X812" s="148"/>
      <c r="Y812" s="148"/>
      <c r="Z812" s="148"/>
      <c r="AA812" s="148"/>
    </row>
    <row r="813" spans="2:27" ht="15.75" x14ac:dyDescent="0.2">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c r="X813" s="148"/>
      <c r="Y813" s="148"/>
      <c r="Z813" s="148"/>
      <c r="AA813" s="148"/>
    </row>
    <row r="814" spans="2:27" ht="15.75" x14ac:dyDescent="0.2">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c r="X814" s="148"/>
      <c r="Y814" s="148"/>
      <c r="Z814" s="148"/>
      <c r="AA814" s="148"/>
    </row>
    <row r="815" spans="2:27" ht="15.75" x14ac:dyDescent="0.2">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c r="X815" s="148"/>
      <c r="Y815" s="148"/>
      <c r="Z815" s="148"/>
      <c r="AA815" s="148"/>
    </row>
    <row r="816" spans="2:27" ht="15.75" x14ac:dyDescent="0.2">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c r="X816" s="148"/>
      <c r="Y816" s="148"/>
      <c r="Z816" s="148"/>
      <c r="AA816" s="148"/>
    </row>
    <row r="817" spans="2:27" ht="15.75" x14ac:dyDescent="0.2">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c r="X817" s="148"/>
      <c r="Y817" s="148"/>
      <c r="Z817" s="148"/>
      <c r="AA817" s="148"/>
    </row>
    <row r="818" spans="2:27" ht="15.75" x14ac:dyDescent="0.2">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c r="X818" s="148"/>
      <c r="Y818" s="148"/>
      <c r="Z818" s="148"/>
      <c r="AA818" s="148"/>
    </row>
    <row r="819" spans="2:27" ht="15.75" x14ac:dyDescent="0.2">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c r="X819" s="148"/>
      <c r="Y819" s="148"/>
      <c r="Z819" s="148"/>
      <c r="AA819" s="148"/>
    </row>
    <row r="820" spans="2:27" ht="15.75" x14ac:dyDescent="0.2">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c r="X820" s="148"/>
      <c r="Y820" s="148"/>
      <c r="Z820" s="148"/>
      <c r="AA820" s="148"/>
    </row>
    <row r="821" spans="2:27" ht="15.75" x14ac:dyDescent="0.2">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c r="X821" s="148"/>
      <c r="Y821" s="148"/>
      <c r="Z821" s="148"/>
      <c r="AA821" s="148"/>
    </row>
    <row r="822" spans="2:27" ht="15.75" x14ac:dyDescent="0.2">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c r="X822" s="148"/>
      <c r="Y822" s="148"/>
      <c r="Z822" s="148"/>
      <c r="AA822" s="148"/>
    </row>
    <row r="823" spans="2:27" ht="15.75" x14ac:dyDescent="0.2">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c r="X823" s="148"/>
      <c r="Y823" s="148"/>
      <c r="Z823" s="148"/>
      <c r="AA823" s="148"/>
    </row>
    <row r="824" spans="2:27" ht="15.75" x14ac:dyDescent="0.2">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c r="X824" s="148"/>
      <c r="Y824" s="148"/>
      <c r="Z824" s="148"/>
      <c r="AA824" s="148"/>
    </row>
    <row r="825" spans="2:27" ht="15.75" x14ac:dyDescent="0.2">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c r="X825" s="148"/>
      <c r="Y825" s="148"/>
      <c r="Z825" s="148"/>
      <c r="AA825" s="148"/>
    </row>
    <row r="826" spans="2:27" ht="15.75" x14ac:dyDescent="0.2">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c r="X826" s="148"/>
      <c r="Y826" s="148"/>
      <c r="Z826" s="148"/>
      <c r="AA826" s="148"/>
    </row>
    <row r="827" spans="2:27" ht="15.75" x14ac:dyDescent="0.2">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c r="X827" s="148"/>
      <c r="Y827" s="148"/>
      <c r="Z827" s="148"/>
      <c r="AA827" s="148"/>
    </row>
    <row r="828" spans="2:27" ht="15.75" x14ac:dyDescent="0.2">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c r="X828" s="148"/>
      <c r="Y828" s="148"/>
      <c r="Z828" s="148"/>
      <c r="AA828" s="148"/>
    </row>
    <row r="829" spans="2:27" ht="15.75" x14ac:dyDescent="0.2">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c r="X829" s="148"/>
      <c r="Y829" s="148"/>
      <c r="Z829" s="148"/>
      <c r="AA829" s="148"/>
    </row>
    <row r="830" spans="2:27" ht="15.75" x14ac:dyDescent="0.2">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c r="X830" s="148"/>
      <c r="Y830" s="148"/>
      <c r="Z830" s="148"/>
      <c r="AA830" s="148"/>
    </row>
    <row r="831" spans="2:27" ht="15.75" x14ac:dyDescent="0.2">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c r="X831" s="148"/>
      <c r="Y831" s="148"/>
      <c r="Z831" s="148"/>
      <c r="AA831" s="148"/>
    </row>
    <row r="832" spans="2:27" ht="15.75" x14ac:dyDescent="0.2">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c r="X832" s="148"/>
      <c r="Y832" s="148"/>
      <c r="Z832" s="148"/>
      <c r="AA832" s="148"/>
    </row>
    <row r="833" spans="2:27" ht="15.75" x14ac:dyDescent="0.2">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c r="X833" s="148"/>
      <c r="Y833" s="148"/>
      <c r="Z833" s="148"/>
      <c r="AA833" s="148"/>
    </row>
    <row r="834" spans="2:27" ht="15.75" x14ac:dyDescent="0.2">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c r="X834" s="148"/>
      <c r="Y834" s="148"/>
      <c r="Z834" s="148"/>
      <c r="AA834" s="148"/>
    </row>
    <row r="835" spans="2:27" ht="15.75" x14ac:dyDescent="0.2">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c r="X835" s="148"/>
      <c r="Y835" s="148"/>
      <c r="Z835" s="148"/>
      <c r="AA835" s="148"/>
    </row>
    <row r="836" spans="2:27" ht="15.75" x14ac:dyDescent="0.2">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c r="X836" s="148"/>
      <c r="Y836" s="148"/>
      <c r="Z836" s="148"/>
      <c r="AA836" s="148"/>
    </row>
    <row r="837" spans="2:27" ht="15.75" x14ac:dyDescent="0.2">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c r="X837" s="148"/>
      <c r="Y837" s="148"/>
      <c r="Z837" s="148"/>
      <c r="AA837" s="148"/>
    </row>
    <row r="838" spans="2:27" ht="15.75" x14ac:dyDescent="0.2">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c r="X838" s="148"/>
      <c r="Y838" s="148"/>
      <c r="Z838" s="148"/>
      <c r="AA838" s="148"/>
    </row>
    <row r="839" spans="2:27" ht="15.75" x14ac:dyDescent="0.2">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c r="X839" s="148"/>
      <c r="Y839" s="148"/>
      <c r="Z839" s="148"/>
      <c r="AA839" s="148"/>
    </row>
    <row r="840" spans="2:27" ht="15.75" x14ac:dyDescent="0.2">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c r="X840" s="148"/>
      <c r="Y840" s="148"/>
      <c r="Z840" s="148"/>
      <c r="AA840" s="148"/>
    </row>
    <row r="841" spans="2:27" ht="15.75" x14ac:dyDescent="0.2">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row>
    <row r="842" spans="2:27" ht="15.75" x14ac:dyDescent="0.2">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row>
    <row r="843" spans="2:27" ht="15.75" x14ac:dyDescent="0.2">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row>
    <row r="844" spans="2:27" ht="15.75" x14ac:dyDescent="0.2">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c r="X844" s="148"/>
      <c r="Y844" s="148"/>
      <c r="Z844" s="148"/>
      <c r="AA844" s="148"/>
    </row>
    <row r="845" spans="2:27" ht="15.75" x14ac:dyDescent="0.2">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c r="X845" s="148"/>
      <c r="Y845" s="148"/>
      <c r="Z845" s="148"/>
      <c r="AA845" s="148"/>
    </row>
    <row r="846" spans="2:27" ht="15.75" x14ac:dyDescent="0.2">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c r="X846" s="148"/>
      <c r="Y846" s="148"/>
      <c r="Z846" s="148"/>
      <c r="AA846" s="148"/>
    </row>
    <row r="847" spans="2:27" ht="15.75" x14ac:dyDescent="0.2">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c r="X847" s="148"/>
      <c r="Y847" s="148"/>
      <c r="Z847" s="148"/>
      <c r="AA847" s="148"/>
    </row>
    <row r="848" spans="2:27" ht="15.75" x14ac:dyDescent="0.2">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c r="X848" s="148"/>
      <c r="Y848" s="148"/>
      <c r="Z848" s="148"/>
      <c r="AA848" s="148"/>
    </row>
    <row r="849" spans="2:27" ht="15.75" x14ac:dyDescent="0.2">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c r="X849" s="148"/>
      <c r="Y849" s="148"/>
      <c r="Z849" s="148"/>
      <c r="AA849" s="148"/>
    </row>
    <row r="850" spans="2:27" ht="15.75" x14ac:dyDescent="0.2">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c r="X850" s="148"/>
      <c r="Y850" s="148"/>
      <c r="Z850" s="148"/>
      <c r="AA850" s="148"/>
    </row>
    <row r="851" spans="2:27" ht="15.75" x14ac:dyDescent="0.2">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c r="X851" s="148"/>
      <c r="Y851" s="148"/>
      <c r="Z851" s="148"/>
      <c r="AA851" s="148"/>
    </row>
    <row r="852" spans="2:27" ht="15.75" x14ac:dyDescent="0.2">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c r="X852" s="148"/>
      <c r="Y852" s="148"/>
      <c r="Z852" s="148"/>
      <c r="AA852" s="148"/>
    </row>
    <row r="853" spans="2:27" ht="15.75" x14ac:dyDescent="0.2">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c r="X853" s="148"/>
      <c r="Y853" s="148"/>
      <c r="Z853" s="148"/>
      <c r="AA853" s="148"/>
    </row>
    <row r="854" spans="2:27" ht="15.75" x14ac:dyDescent="0.2">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c r="X854" s="148"/>
      <c r="Y854" s="148"/>
      <c r="Z854" s="148"/>
      <c r="AA854" s="148"/>
    </row>
    <row r="855" spans="2:27" ht="15.75" x14ac:dyDescent="0.2">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c r="X855" s="148"/>
      <c r="Y855" s="148"/>
      <c r="Z855" s="148"/>
      <c r="AA855" s="148"/>
    </row>
    <row r="856" spans="2:27" ht="15.75" x14ac:dyDescent="0.2">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c r="X856" s="148"/>
      <c r="Y856" s="148"/>
      <c r="Z856" s="148"/>
      <c r="AA856" s="148"/>
    </row>
    <row r="857" spans="2:27" ht="15.75" x14ac:dyDescent="0.2">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c r="X857" s="148"/>
      <c r="Y857" s="148"/>
      <c r="Z857" s="148"/>
      <c r="AA857" s="148"/>
    </row>
    <row r="858" spans="2:27" ht="15.75" x14ac:dyDescent="0.2">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c r="X858" s="148"/>
      <c r="Y858" s="148"/>
      <c r="Z858" s="148"/>
      <c r="AA858" s="148"/>
    </row>
    <row r="859" spans="2:27" ht="15.75" x14ac:dyDescent="0.2">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c r="X859" s="148"/>
      <c r="Y859" s="148"/>
      <c r="Z859" s="148"/>
      <c r="AA859" s="148"/>
    </row>
    <row r="860" spans="2:27" ht="15.75" x14ac:dyDescent="0.2">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c r="X860" s="148"/>
      <c r="Y860" s="148"/>
      <c r="Z860" s="148"/>
      <c r="AA860" s="148"/>
    </row>
    <row r="861" spans="2:27" ht="15.75" x14ac:dyDescent="0.2">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c r="X861" s="148"/>
      <c r="Y861" s="148"/>
      <c r="Z861" s="148"/>
      <c r="AA861" s="148"/>
    </row>
    <row r="862" spans="2:27" ht="15.75" x14ac:dyDescent="0.2">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c r="X862" s="148"/>
      <c r="Y862" s="148"/>
      <c r="Z862" s="148"/>
      <c r="AA862" s="148"/>
    </row>
    <row r="863" spans="2:27" ht="15.75" x14ac:dyDescent="0.2">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c r="X863" s="148"/>
      <c r="Y863" s="148"/>
      <c r="Z863" s="148"/>
      <c r="AA863" s="148"/>
    </row>
    <row r="864" spans="2:27" ht="15.75" x14ac:dyDescent="0.2">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c r="X864" s="148"/>
      <c r="Y864" s="148"/>
      <c r="Z864" s="148"/>
      <c r="AA864" s="148"/>
    </row>
    <row r="865" spans="2:27" ht="15.75" x14ac:dyDescent="0.2">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c r="X865" s="148"/>
      <c r="Y865" s="148"/>
      <c r="Z865" s="148"/>
      <c r="AA865" s="148"/>
    </row>
    <row r="866" spans="2:27" ht="15.75" x14ac:dyDescent="0.2">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c r="X866" s="148"/>
      <c r="Y866" s="148"/>
      <c r="Z866" s="148"/>
      <c r="AA866" s="148"/>
    </row>
    <row r="867" spans="2:27" ht="15.75" x14ac:dyDescent="0.2">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c r="X867" s="148"/>
      <c r="Y867" s="148"/>
      <c r="Z867" s="148"/>
      <c r="AA867" s="148"/>
    </row>
    <row r="868" spans="2:27" ht="15.75" x14ac:dyDescent="0.2">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c r="X868" s="148"/>
      <c r="Y868" s="148"/>
      <c r="Z868" s="148"/>
      <c r="AA868" s="148"/>
    </row>
    <row r="869" spans="2:27" ht="15.75" x14ac:dyDescent="0.2">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c r="X869" s="148"/>
      <c r="Y869" s="148"/>
      <c r="Z869" s="148"/>
      <c r="AA869" s="148"/>
    </row>
    <row r="870" spans="2:27" ht="15.75" x14ac:dyDescent="0.2">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c r="X870" s="148"/>
      <c r="Y870" s="148"/>
      <c r="Z870" s="148"/>
      <c r="AA870" s="148"/>
    </row>
    <row r="871" spans="2:27" ht="15.75" x14ac:dyDescent="0.2">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row>
    <row r="872" spans="2:27" ht="15.75" x14ac:dyDescent="0.2">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c r="X872" s="148"/>
      <c r="Y872" s="148"/>
      <c r="Z872" s="148"/>
      <c r="AA872" s="148"/>
    </row>
    <row r="873" spans="2:27" ht="15.75" x14ac:dyDescent="0.2">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c r="X873" s="148"/>
      <c r="Y873" s="148"/>
      <c r="Z873" s="148"/>
      <c r="AA873" s="148"/>
    </row>
    <row r="874" spans="2:27" ht="15.75" x14ac:dyDescent="0.2">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c r="X874" s="148"/>
      <c r="Y874" s="148"/>
      <c r="Z874" s="148"/>
      <c r="AA874" s="148"/>
    </row>
    <row r="875" spans="2:27" ht="15.75" x14ac:dyDescent="0.2">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c r="X875" s="148"/>
      <c r="Y875" s="148"/>
      <c r="Z875" s="148"/>
      <c r="AA875" s="148"/>
    </row>
    <row r="876" spans="2:27" ht="15.75" x14ac:dyDescent="0.2">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c r="X876" s="148"/>
      <c r="Y876" s="148"/>
      <c r="Z876" s="148"/>
      <c r="AA876" s="148"/>
    </row>
    <row r="877" spans="2:27" ht="15.75" x14ac:dyDescent="0.2">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c r="X877" s="148"/>
      <c r="Y877" s="148"/>
      <c r="Z877" s="148"/>
      <c r="AA877" s="148"/>
    </row>
    <row r="878" spans="2:27" ht="15.75" x14ac:dyDescent="0.2">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c r="X878" s="148"/>
      <c r="Y878" s="148"/>
      <c r="Z878" s="148"/>
      <c r="AA878" s="148"/>
    </row>
    <row r="879" spans="2:27" ht="15.75" x14ac:dyDescent="0.2">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c r="X879" s="148"/>
      <c r="Y879" s="148"/>
      <c r="Z879" s="148"/>
      <c r="AA879" s="148"/>
    </row>
    <row r="880" spans="2:27" ht="15.75" x14ac:dyDescent="0.2">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c r="X880" s="148"/>
      <c r="Y880" s="148"/>
      <c r="Z880" s="148"/>
      <c r="AA880" s="148"/>
    </row>
    <row r="881" spans="2:27" ht="15.75" x14ac:dyDescent="0.2">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c r="X881" s="148"/>
      <c r="Y881" s="148"/>
      <c r="Z881" s="148"/>
      <c r="AA881" s="148"/>
    </row>
    <row r="882" spans="2:27" ht="15.75" x14ac:dyDescent="0.2">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c r="X882" s="148"/>
      <c r="Y882" s="148"/>
      <c r="Z882" s="148"/>
      <c r="AA882" s="148"/>
    </row>
    <row r="883" spans="2:27" ht="15.75" x14ac:dyDescent="0.2">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c r="X883" s="148"/>
      <c r="Y883" s="148"/>
      <c r="Z883" s="148"/>
      <c r="AA883" s="148"/>
    </row>
    <row r="884" spans="2:27" ht="15.75" x14ac:dyDescent="0.2">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c r="X884" s="148"/>
      <c r="Y884" s="148"/>
      <c r="Z884" s="148"/>
      <c r="AA884" s="148"/>
    </row>
    <row r="885" spans="2:27" ht="15.75" x14ac:dyDescent="0.2">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c r="X885" s="148"/>
      <c r="Y885" s="148"/>
      <c r="Z885" s="148"/>
      <c r="AA885" s="148"/>
    </row>
    <row r="886" spans="2:27" ht="15.75" x14ac:dyDescent="0.2">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c r="X886" s="148"/>
      <c r="Y886" s="148"/>
      <c r="Z886" s="148"/>
      <c r="AA886" s="148"/>
    </row>
    <row r="887" spans="2:27" ht="15.75" x14ac:dyDescent="0.2">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c r="X887" s="148"/>
      <c r="Y887" s="148"/>
      <c r="Z887" s="148"/>
      <c r="AA887" s="148"/>
    </row>
    <row r="888" spans="2:27" ht="15.75" x14ac:dyDescent="0.2">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c r="X888" s="148"/>
      <c r="Y888" s="148"/>
      <c r="Z888" s="148"/>
      <c r="AA888" s="148"/>
    </row>
    <row r="889" spans="2:27" ht="15.75" x14ac:dyDescent="0.2">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c r="X889" s="148"/>
      <c r="Y889" s="148"/>
      <c r="Z889" s="148"/>
      <c r="AA889" s="148"/>
    </row>
    <row r="890" spans="2:27" ht="15.75" x14ac:dyDescent="0.2">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c r="X890" s="148"/>
      <c r="Y890" s="148"/>
      <c r="Z890" s="148"/>
      <c r="AA890" s="148"/>
    </row>
    <row r="891" spans="2:27" ht="15.75" x14ac:dyDescent="0.2">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c r="X891" s="148"/>
      <c r="Y891" s="148"/>
      <c r="Z891" s="148"/>
      <c r="AA891" s="148"/>
    </row>
    <row r="892" spans="2:27" ht="15.75" x14ac:dyDescent="0.2">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c r="X892" s="148"/>
      <c r="Y892" s="148"/>
      <c r="Z892" s="148"/>
      <c r="AA892" s="148"/>
    </row>
    <row r="893" spans="2:27" ht="15.75" x14ac:dyDescent="0.2">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c r="X893" s="148"/>
      <c r="Y893" s="148"/>
      <c r="Z893" s="148"/>
      <c r="AA893" s="148"/>
    </row>
    <row r="894" spans="2:27" ht="15.75" x14ac:dyDescent="0.2">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c r="X894" s="148"/>
      <c r="Y894" s="148"/>
      <c r="Z894" s="148"/>
      <c r="AA894" s="148"/>
    </row>
    <row r="895" spans="2:27" ht="15.75" x14ac:dyDescent="0.2">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c r="X895" s="148"/>
      <c r="Y895" s="148"/>
      <c r="Z895" s="148"/>
      <c r="AA895" s="148"/>
    </row>
    <row r="896" spans="2:27" ht="15.75" x14ac:dyDescent="0.2">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c r="X896" s="148"/>
      <c r="Y896" s="148"/>
      <c r="Z896" s="148"/>
      <c r="AA896" s="148"/>
    </row>
    <row r="897" spans="2:27" ht="15.75" x14ac:dyDescent="0.2">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c r="X897" s="148"/>
      <c r="Y897" s="148"/>
      <c r="Z897" s="148"/>
      <c r="AA897" s="148"/>
    </row>
    <row r="898" spans="2:27" ht="15.75" x14ac:dyDescent="0.2">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c r="X898" s="148"/>
      <c r="Y898" s="148"/>
      <c r="Z898" s="148"/>
      <c r="AA898" s="148"/>
    </row>
    <row r="899" spans="2:27" ht="15.75" x14ac:dyDescent="0.2">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c r="X899" s="148"/>
      <c r="Y899" s="148"/>
      <c r="Z899" s="148"/>
      <c r="AA899" s="148"/>
    </row>
    <row r="900" spans="2:27" ht="15.75" x14ac:dyDescent="0.2">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c r="X900" s="148"/>
      <c r="Y900" s="148"/>
      <c r="Z900" s="148"/>
      <c r="AA900" s="148"/>
    </row>
    <row r="901" spans="2:27" ht="15.75" x14ac:dyDescent="0.2">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c r="X901" s="148"/>
      <c r="Y901" s="148"/>
      <c r="Z901" s="148"/>
      <c r="AA901" s="148"/>
    </row>
    <row r="902" spans="2:27" ht="15.75" x14ac:dyDescent="0.2">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c r="X902" s="148"/>
      <c r="Y902" s="148"/>
      <c r="Z902" s="148"/>
      <c r="AA902" s="148"/>
    </row>
    <row r="903" spans="2:27" ht="15.75" x14ac:dyDescent="0.2">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c r="X903" s="148"/>
      <c r="Y903" s="148"/>
      <c r="Z903" s="148"/>
      <c r="AA903" s="148"/>
    </row>
    <row r="904" spans="2:27" ht="15.75" x14ac:dyDescent="0.2">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c r="X904" s="148"/>
      <c r="Y904" s="148"/>
      <c r="Z904" s="148"/>
      <c r="AA904" s="148"/>
    </row>
    <row r="905" spans="2:27" ht="15.75" x14ac:dyDescent="0.2">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c r="X905" s="148"/>
      <c r="Y905" s="148"/>
      <c r="Z905" s="148"/>
      <c r="AA905" s="148"/>
    </row>
    <row r="906" spans="2:27" ht="15.75" x14ac:dyDescent="0.2">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c r="X906" s="148"/>
      <c r="Y906" s="148"/>
      <c r="Z906" s="148"/>
      <c r="AA906" s="148"/>
    </row>
    <row r="907" spans="2:27" ht="15.75" x14ac:dyDescent="0.2">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c r="X907" s="148"/>
      <c r="Y907" s="148"/>
      <c r="Z907" s="148"/>
      <c r="AA907" s="148"/>
    </row>
    <row r="908" spans="2:27" ht="15.75" x14ac:dyDescent="0.2">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c r="X908" s="148"/>
      <c r="Y908" s="148"/>
      <c r="Z908" s="148"/>
      <c r="AA908" s="148"/>
    </row>
    <row r="909" spans="2:27" ht="15.75" x14ac:dyDescent="0.2">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c r="X909" s="148"/>
      <c r="Y909" s="148"/>
      <c r="Z909" s="148"/>
      <c r="AA909" s="148"/>
    </row>
    <row r="910" spans="2:27" ht="15.75" x14ac:dyDescent="0.2">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c r="X910" s="148"/>
      <c r="Y910" s="148"/>
      <c r="Z910" s="148"/>
      <c r="AA910" s="148"/>
    </row>
    <row r="911" spans="2:27" ht="15.75" x14ac:dyDescent="0.2">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c r="X911" s="148"/>
      <c r="Y911" s="148"/>
      <c r="Z911" s="148"/>
      <c r="AA911" s="148"/>
    </row>
    <row r="912" spans="2:27" ht="15.75" x14ac:dyDescent="0.2">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c r="X912" s="148"/>
      <c r="Y912" s="148"/>
      <c r="Z912" s="148"/>
      <c r="AA912" s="148"/>
    </row>
    <row r="913" spans="2:27" ht="15.75" x14ac:dyDescent="0.2">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c r="X913" s="148"/>
      <c r="Y913" s="148"/>
      <c r="Z913" s="148"/>
      <c r="AA913" s="148"/>
    </row>
    <row r="914" spans="2:27" ht="15.75" x14ac:dyDescent="0.2">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c r="X914" s="148"/>
      <c r="Y914" s="148"/>
      <c r="Z914" s="148"/>
      <c r="AA914" s="148"/>
    </row>
    <row r="915" spans="2:27" ht="15.75" x14ac:dyDescent="0.2">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c r="X915" s="148"/>
      <c r="Y915" s="148"/>
      <c r="Z915" s="148"/>
      <c r="AA915" s="148"/>
    </row>
    <row r="916" spans="2:27" ht="15.75" x14ac:dyDescent="0.2">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c r="X916" s="148"/>
      <c r="Y916" s="148"/>
      <c r="Z916" s="148"/>
      <c r="AA916" s="148"/>
    </row>
    <row r="917" spans="2:27" ht="15.75" x14ac:dyDescent="0.2">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c r="X917" s="148"/>
      <c r="Y917" s="148"/>
      <c r="Z917" s="148"/>
      <c r="AA917" s="148"/>
    </row>
    <row r="918" spans="2:27" ht="15.75" x14ac:dyDescent="0.2">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c r="X918" s="148"/>
      <c r="Y918" s="148"/>
      <c r="Z918" s="148"/>
      <c r="AA918" s="148"/>
    </row>
    <row r="919" spans="2:27" ht="15.75" x14ac:dyDescent="0.2">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c r="X919" s="148"/>
      <c r="Y919" s="148"/>
      <c r="Z919" s="148"/>
      <c r="AA919" s="148"/>
    </row>
    <row r="920" spans="2:27" ht="15.75" x14ac:dyDescent="0.2">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c r="X920" s="148"/>
      <c r="Y920" s="148"/>
      <c r="Z920" s="148"/>
      <c r="AA920" s="148"/>
    </row>
    <row r="921" spans="2:27" ht="15.75" x14ac:dyDescent="0.2">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c r="X921" s="148"/>
      <c r="Y921" s="148"/>
      <c r="Z921" s="148"/>
      <c r="AA921" s="148"/>
    </row>
    <row r="922" spans="2:27" ht="15.75" x14ac:dyDescent="0.2">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c r="X922" s="148"/>
      <c r="Y922" s="148"/>
      <c r="Z922" s="148"/>
      <c r="AA922" s="148"/>
    </row>
    <row r="923" spans="2:27" ht="15.75" x14ac:dyDescent="0.2">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c r="X923" s="148"/>
      <c r="Y923" s="148"/>
      <c r="Z923" s="148"/>
      <c r="AA923" s="148"/>
    </row>
    <row r="924" spans="2:27" ht="15.75" x14ac:dyDescent="0.2">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row>
    <row r="925" spans="2:27" ht="15.75" x14ac:dyDescent="0.2">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row>
    <row r="926" spans="2:27" ht="15.75" x14ac:dyDescent="0.2">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row>
    <row r="927" spans="2:27" ht="15.75" x14ac:dyDescent="0.2">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c r="X927" s="148"/>
      <c r="Y927" s="148"/>
      <c r="Z927" s="148"/>
      <c r="AA927" s="148"/>
    </row>
    <row r="928" spans="2:27" ht="15.75" x14ac:dyDescent="0.2">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c r="X928" s="148"/>
      <c r="Y928" s="148"/>
      <c r="Z928" s="148"/>
      <c r="AA928" s="148"/>
    </row>
    <row r="929" spans="2:27" ht="15.75" x14ac:dyDescent="0.2">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c r="X929" s="148"/>
      <c r="Y929" s="148"/>
      <c r="Z929" s="148"/>
      <c r="AA929" s="148"/>
    </row>
    <row r="930" spans="2:27" ht="15.75" x14ac:dyDescent="0.2">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c r="X930" s="148"/>
      <c r="Y930" s="148"/>
      <c r="Z930" s="148"/>
      <c r="AA930" s="148"/>
    </row>
    <row r="931" spans="2:27" ht="15.75" x14ac:dyDescent="0.2">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c r="X931" s="148"/>
      <c r="Y931" s="148"/>
      <c r="Z931" s="148"/>
      <c r="AA931" s="148"/>
    </row>
    <row r="932" spans="2:27" ht="15.75" x14ac:dyDescent="0.2">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c r="X932" s="148"/>
      <c r="Y932" s="148"/>
      <c r="Z932" s="148"/>
      <c r="AA932" s="148"/>
    </row>
    <row r="933" spans="2:27" ht="15.75" x14ac:dyDescent="0.2">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c r="X933" s="148"/>
      <c r="Y933" s="148"/>
      <c r="Z933" s="148"/>
      <c r="AA933" s="148"/>
    </row>
    <row r="934" spans="2:27" ht="15.75" x14ac:dyDescent="0.2">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c r="X934" s="148"/>
      <c r="Y934" s="148"/>
      <c r="Z934" s="148"/>
      <c r="AA934" s="148"/>
    </row>
    <row r="935" spans="2:27" ht="15.75" x14ac:dyDescent="0.2">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c r="X935" s="148"/>
      <c r="Y935" s="148"/>
      <c r="Z935" s="148"/>
      <c r="AA935" s="148"/>
    </row>
    <row r="936" spans="2:27" ht="15.75" x14ac:dyDescent="0.2">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c r="X936" s="148"/>
      <c r="Y936" s="148"/>
      <c r="Z936" s="148"/>
      <c r="AA936" s="148"/>
    </row>
    <row r="937" spans="2:27" ht="15.75" x14ac:dyDescent="0.2">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c r="X937" s="148"/>
      <c r="Y937" s="148"/>
      <c r="Z937" s="148"/>
      <c r="AA937" s="148"/>
    </row>
    <row r="938" spans="2:27" ht="15.75" x14ac:dyDescent="0.2">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c r="X938" s="148"/>
      <c r="Y938" s="148"/>
      <c r="Z938" s="148"/>
      <c r="AA938" s="148"/>
    </row>
    <row r="939" spans="2:27" ht="15.75" x14ac:dyDescent="0.2">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c r="X939" s="148"/>
      <c r="Y939" s="148"/>
      <c r="Z939" s="148"/>
      <c r="AA939" s="148"/>
    </row>
    <row r="940" spans="2:27" ht="15.75" x14ac:dyDescent="0.2">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c r="X940" s="148"/>
      <c r="Y940" s="148"/>
      <c r="Z940" s="148"/>
      <c r="AA940" s="148"/>
    </row>
    <row r="941" spans="2:27" ht="15.75" x14ac:dyDescent="0.2">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c r="X941" s="148"/>
      <c r="Y941" s="148"/>
      <c r="Z941" s="148"/>
      <c r="AA941" s="148"/>
    </row>
    <row r="942" spans="2:27" ht="15.75" x14ac:dyDescent="0.2">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c r="X942" s="148"/>
      <c r="Y942" s="148"/>
      <c r="Z942" s="148"/>
      <c r="AA942" s="148"/>
    </row>
    <row r="943" spans="2:27" ht="15.75" x14ac:dyDescent="0.2">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c r="X943" s="148"/>
      <c r="Y943" s="148"/>
      <c r="Z943" s="148"/>
      <c r="AA943" s="148"/>
    </row>
    <row r="944" spans="2:27" ht="15.75" x14ac:dyDescent="0.2">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c r="X944" s="148"/>
      <c r="Y944" s="148"/>
      <c r="Z944" s="148"/>
      <c r="AA944" s="148"/>
    </row>
    <row r="945" spans="2:27" ht="15.75" x14ac:dyDescent="0.2">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c r="X945" s="148"/>
      <c r="Y945" s="148"/>
      <c r="Z945" s="148"/>
      <c r="AA945" s="148"/>
    </row>
    <row r="946" spans="2:27" ht="15.75" x14ac:dyDescent="0.2">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c r="X946" s="148"/>
      <c r="Y946" s="148"/>
      <c r="Z946" s="148"/>
      <c r="AA946" s="148"/>
    </row>
    <row r="947" spans="2:27" ht="15.75" x14ac:dyDescent="0.2">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c r="X947" s="148"/>
      <c r="Y947" s="148"/>
      <c r="Z947" s="148"/>
      <c r="AA947" s="148"/>
    </row>
    <row r="948" spans="2:27" ht="15.75" x14ac:dyDescent="0.2">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c r="X948" s="148"/>
      <c r="Y948" s="148"/>
      <c r="Z948" s="148"/>
      <c r="AA948" s="148"/>
    </row>
    <row r="949" spans="2:27" ht="15.75" x14ac:dyDescent="0.2">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c r="X949" s="148"/>
      <c r="Y949" s="148"/>
      <c r="Z949" s="148"/>
      <c r="AA949" s="148"/>
    </row>
    <row r="950" spans="2:27" ht="15.75" x14ac:dyDescent="0.2">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c r="X950" s="148"/>
      <c r="Y950" s="148"/>
      <c r="Z950" s="148"/>
      <c r="AA950" s="148"/>
    </row>
    <row r="951" spans="2:27" ht="15.75" x14ac:dyDescent="0.2">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c r="X951" s="148"/>
      <c r="Y951" s="148"/>
      <c r="Z951" s="148"/>
      <c r="AA951" s="148"/>
    </row>
    <row r="952" spans="2:27" ht="15.75" x14ac:dyDescent="0.2">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c r="X952" s="148"/>
      <c r="Y952" s="148"/>
      <c r="Z952" s="148"/>
      <c r="AA952" s="148"/>
    </row>
    <row r="953" spans="2:27" ht="15.75" x14ac:dyDescent="0.2">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c r="X953" s="148"/>
      <c r="Y953" s="148"/>
      <c r="Z953" s="148"/>
      <c r="AA953" s="148"/>
    </row>
    <row r="954" spans="2:27" ht="15.75" x14ac:dyDescent="0.2">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c r="X954" s="148"/>
      <c r="Y954" s="148"/>
      <c r="Z954" s="148"/>
      <c r="AA954" s="148"/>
    </row>
    <row r="955" spans="2:27" ht="15.75" x14ac:dyDescent="0.2">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c r="X955" s="148"/>
      <c r="Y955" s="148"/>
      <c r="Z955" s="148"/>
      <c r="AA955" s="148"/>
    </row>
    <row r="956" spans="2:27" ht="15.75" x14ac:dyDescent="0.2">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c r="X956" s="148"/>
      <c r="Y956" s="148"/>
      <c r="Z956" s="148"/>
      <c r="AA956" s="148"/>
    </row>
    <row r="957" spans="2:27" ht="15.75" x14ac:dyDescent="0.2">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c r="X957" s="148"/>
      <c r="Y957" s="148"/>
      <c r="Z957" s="148"/>
      <c r="AA957" s="148"/>
    </row>
    <row r="958" spans="2:27" ht="15.75" x14ac:dyDescent="0.2">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c r="X958" s="148"/>
      <c r="Y958" s="148"/>
      <c r="Z958" s="148"/>
      <c r="AA958" s="148"/>
    </row>
    <row r="959" spans="2:27" ht="15.75" x14ac:dyDescent="0.2">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c r="X959" s="148"/>
      <c r="Y959" s="148"/>
      <c r="Z959" s="148"/>
      <c r="AA959" s="148"/>
    </row>
    <row r="960" spans="2:27" ht="15.75" x14ac:dyDescent="0.2">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c r="X960" s="148"/>
      <c r="Y960" s="148"/>
      <c r="Z960" s="148"/>
      <c r="AA960" s="148"/>
    </row>
    <row r="961" spans="2:27" ht="15.75" x14ac:dyDescent="0.2">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c r="X961" s="148"/>
      <c r="Y961" s="148"/>
      <c r="Z961" s="148"/>
      <c r="AA961" s="148"/>
    </row>
    <row r="962" spans="2:27" ht="15.75" x14ac:dyDescent="0.2">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c r="X962" s="148"/>
      <c r="Y962" s="148"/>
      <c r="Z962" s="148"/>
      <c r="AA962" s="148"/>
    </row>
    <row r="963" spans="2:27" ht="15.75" x14ac:dyDescent="0.2">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row>
    <row r="964" spans="2:27" ht="15.75" x14ac:dyDescent="0.2">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c r="X964" s="148"/>
      <c r="Y964" s="148"/>
      <c r="Z964" s="148"/>
      <c r="AA964" s="148"/>
    </row>
    <row r="965" spans="2:27" ht="15.75" x14ac:dyDescent="0.2">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c r="X965" s="148"/>
      <c r="Y965" s="148"/>
      <c r="Z965" s="148"/>
      <c r="AA965" s="148"/>
    </row>
    <row r="966" spans="2:27" ht="15.75" x14ac:dyDescent="0.2">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c r="X966" s="148"/>
      <c r="Y966" s="148"/>
      <c r="Z966" s="148"/>
      <c r="AA966" s="148"/>
    </row>
    <row r="967" spans="2:27" ht="15.75" x14ac:dyDescent="0.2">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c r="X967" s="148"/>
      <c r="Y967" s="148"/>
      <c r="Z967" s="148"/>
      <c r="AA967" s="148"/>
    </row>
    <row r="968" spans="2:27" ht="15.75" x14ac:dyDescent="0.2">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c r="X968" s="148"/>
      <c r="Y968" s="148"/>
      <c r="Z968" s="148"/>
      <c r="AA968" s="148"/>
    </row>
    <row r="969" spans="2:27" ht="15.75" x14ac:dyDescent="0.2">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c r="X969" s="148"/>
      <c r="Y969" s="148"/>
      <c r="Z969" s="148"/>
      <c r="AA969" s="148"/>
    </row>
    <row r="970" spans="2:27" ht="15.75" x14ac:dyDescent="0.2">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c r="X970" s="148"/>
      <c r="Y970" s="148"/>
      <c r="Z970" s="148"/>
      <c r="AA970" s="148"/>
    </row>
    <row r="971" spans="2:27" ht="15.75" x14ac:dyDescent="0.2">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c r="X971" s="148"/>
      <c r="Y971" s="148"/>
      <c r="Z971" s="148"/>
      <c r="AA971" s="148"/>
    </row>
    <row r="972" spans="2:27" ht="15.75" x14ac:dyDescent="0.2">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c r="X972" s="148"/>
      <c r="Y972" s="148"/>
      <c r="Z972" s="148"/>
      <c r="AA972" s="148"/>
    </row>
    <row r="973" spans="2:27" ht="15.75" x14ac:dyDescent="0.2">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row>
    <row r="974" spans="2:27" ht="15.75" x14ac:dyDescent="0.2">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c r="X974" s="148"/>
      <c r="Y974" s="148"/>
      <c r="Z974" s="148"/>
      <c r="AA974" s="148"/>
    </row>
    <row r="975" spans="2:27" ht="15.75" x14ac:dyDescent="0.2">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c r="X975" s="148"/>
      <c r="Y975" s="148"/>
      <c r="Z975" s="148"/>
      <c r="AA975" s="148"/>
    </row>
    <row r="976" spans="2:27" ht="15.75" x14ac:dyDescent="0.2">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c r="X976" s="148"/>
      <c r="Y976" s="148"/>
      <c r="Z976" s="148"/>
      <c r="AA976" s="148"/>
    </row>
    <row r="977" spans="2:27" ht="15.75" x14ac:dyDescent="0.2">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c r="X977" s="148"/>
      <c r="Y977" s="148"/>
      <c r="Z977" s="148"/>
      <c r="AA977" s="148"/>
    </row>
    <row r="978" spans="2:27" ht="15.75" x14ac:dyDescent="0.2">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c r="X978" s="148"/>
      <c r="Y978" s="148"/>
      <c r="Z978" s="148"/>
      <c r="AA978" s="148"/>
    </row>
    <row r="979" spans="2:27" ht="15.75" x14ac:dyDescent="0.2">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c r="X979" s="148"/>
      <c r="Y979" s="148"/>
      <c r="Z979" s="148"/>
      <c r="AA979" s="148"/>
    </row>
    <row r="980" spans="2:27" ht="15.75" x14ac:dyDescent="0.2">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c r="X980" s="148"/>
      <c r="Y980" s="148"/>
      <c r="Z980" s="148"/>
      <c r="AA980" s="148"/>
    </row>
    <row r="981" spans="2:27" ht="15.75" x14ac:dyDescent="0.2">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c r="X981" s="148"/>
      <c r="Y981" s="148"/>
      <c r="Z981" s="148"/>
      <c r="AA981" s="148"/>
    </row>
    <row r="982" spans="2:27" ht="15.75" x14ac:dyDescent="0.2">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c r="X982" s="148"/>
      <c r="Y982" s="148"/>
      <c r="Z982" s="148"/>
      <c r="AA982" s="148"/>
    </row>
    <row r="983" spans="2:27" ht="15.75" x14ac:dyDescent="0.2">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c r="X983" s="148"/>
      <c r="Y983" s="148"/>
      <c r="Z983" s="148"/>
      <c r="AA983" s="148"/>
    </row>
    <row r="984" spans="2:27" ht="15.75" x14ac:dyDescent="0.2">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c r="X984" s="148"/>
      <c r="Y984" s="148"/>
      <c r="Z984" s="148"/>
      <c r="AA984" s="148"/>
    </row>
    <row r="985" spans="2:27" ht="15.75" x14ac:dyDescent="0.2">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c r="X985" s="148"/>
      <c r="Y985" s="148"/>
      <c r="Z985" s="148"/>
      <c r="AA985" s="148"/>
    </row>
    <row r="986" spans="2:27" ht="15.75" x14ac:dyDescent="0.2">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c r="X986" s="148"/>
      <c r="Y986" s="148"/>
      <c r="Z986" s="148"/>
      <c r="AA986" s="148"/>
    </row>
    <row r="987" spans="2:27" ht="15.75" x14ac:dyDescent="0.2">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c r="X987" s="148"/>
      <c r="Y987" s="148"/>
      <c r="Z987" s="148"/>
      <c r="AA987" s="148"/>
    </row>
    <row r="988" spans="2:27" ht="15.75" x14ac:dyDescent="0.2">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c r="X988" s="148"/>
      <c r="Y988" s="148"/>
      <c r="Z988" s="148"/>
      <c r="AA988" s="148"/>
    </row>
    <row r="989" spans="2:27" ht="15.75" x14ac:dyDescent="0.2">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c r="X989" s="148"/>
      <c r="Y989" s="148"/>
      <c r="Z989" s="148"/>
      <c r="AA989" s="148"/>
    </row>
    <row r="990" spans="2:27" ht="15.75" x14ac:dyDescent="0.2">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c r="X990" s="148"/>
      <c r="Y990" s="148"/>
      <c r="Z990" s="148"/>
      <c r="AA990" s="148"/>
    </row>
    <row r="991" spans="2:27" ht="15.75" x14ac:dyDescent="0.2">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c r="X991" s="148"/>
      <c r="Y991" s="148"/>
      <c r="Z991" s="148"/>
      <c r="AA991" s="148"/>
    </row>
  </sheetData>
  <sheetProtection algorithmName="SHA-512" hashValue="bypfIi+jKdOkL+yCbsobMllU/s7tJC43DcCSYoGKp6seK66vzib5RJCgStCK6oTiP5TYxU3BcY7G/6MtrNBaMg==" saltValue="nApRPesDEtMAdDPOjUMI1A=="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Normal="100" workbookViewId="0">
      <selection activeCell="B5" sqref="B5:C5"/>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5"/>
      <c r="C1" s="375"/>
      <c r="D1" s="30"/>
      <c r="E1" s="30"/>
      <c r="F1" s="30"/>
      <c r="G1" s="30"/>
      <c r="H1" s="30"/>
      <c r="I1" s="30"/>
      <c r="J1" s="30"/>
      <c r="K1" s="30"/>
      <c r="L1" s="30"/>
      <c r="M1" s="30"/>
      <c r="N1" s="30"/>
      <c r="O1" s="30"/>
      <c r="P1" s="30"/>
      <c r="Q1" s="30"/>
      <c r="R1" s="30"/>
      <c r="S1" s="30"/>
    </row>
    <row r="2" spans="1:19" ht="26.45" customHeight="1" x14ac:dyDescent="0.3">
      <c r="A2" s="232" t="s">
        <v>53</v>
      </c>
      <c r="B2" s="376" t="s">
        <v>46</v>
      </c>
      <c r="C2" s="376"/>
      <c r="D2" s="30"/>
      <c r="E2" s="30"/>
      <c r="F2" s="30"/>
      <c r="G2" s="30"/>
      <c r="H2" s="30"/>
      <c r="I2" s="30"/>
      <c r="J2" s="30"/>
      <c r="K2" s="30"/>
      <c r="L2" s="30"/>
      <c r="M2" s="30"/>
      <c r="N2" s="30"/>
      <c r="O2" s="30"/>
      <c r="P2" s="30"/>
      <c r="Q2" s="30"/>
      <c r="R2" s="30"/>
      <c r="S2" s="30"/>
    </row>
    <row r="3" spans="1:19" ht="19.149999999999999" customHeight="1" x14ac:dyDescent="0.3">
      <c r="A3" s="233" t="s">
        <v>56</v>
      </c>
      <c r="B3" s="234" t="s">
        <v>952</v>
      </c>
      <c r="C3" s="235" t="s">
        <v>654</v>
      </c>
      <c r="D3" s="26"/>
      <c r="E3" s="26"/>
      <c r="F3" s="26"/>
      <c r="G3" s="26"/>
      <c r="H3" s="26"/>
      <c r="I3" s="26"/>
      <c r="J3" s="26"/>
      <c r="K3" s="26"/>
      <c r="L3" s="26"/>
      <c r="M3" s="26"/>
      <c r="N3" s="26"/>
      <c r="O3" s="26"/>
      <c r="P3" s="26"/>
      <c r="Q3" s="26"/>
      <c r="R3" s="26"/>
      <c r="S3" s="26"/>
    </row>
    <row r="4" spans="1:19" ht="231.75" customHeight="1" x14ac:dyDescent="0.3">
      <c r="A4" s="233"/>
      <c r="B4" s="239" t="s">
        <v>960</v>
      </c>
      <c r="C4" s="218"/>
      <c r="D4" s="26"/>
      <c r="E4" s="26"/>
      <c r="F4" s="26"/>
      <c r="G4" s="26"/>
      <c r="H4" s="26"/>
      <c r="I4" s="26"/>
      <c r="J4" s="26"/>
      <c r="K4" s="26"/>
      <c r="L4" s="26"/>
      <c r="M4" s="26"/>
      <c r="N4" s="26"/>
      <c r="O4" s="26"/>
      <c r="P4" s="26"/>
      <c r="Q4" s="26"/>
      <c r="R4" s="26"/>
      <c r="S4" s="26"/>
    </row>
    <row r="5" spans="1:19" ht="18.75" x14ac:dyDescent="0.3">
      <c r="A5" s="232" t="s">
        <v>55</v>
      </c>
      <c r="B5" s="377" t="s">
        <v>571</v>
      </c>
      <c r="C5" s="377"/>
      <c r="D5" s="26"/>
      <c r="E5" s="26"/>
      <c r="F5" s="26"/>
      <c r="G5" s="26"/>
      <c r="H5" s="26"/>
      <c r="I5" s="26"/>
      <c r="J5" s="26"/>
      <c r="K5" s="26"/>
      <c r="L5" s="26"/>
      <c r="M5" s="26"/>
      <c r="N5" s="26"/>
      <c r="O5" s="26"/>
      <c r="P5" s="26"/>
      <c r="Q5" s="26"/>
      <c r="R5" s="26"/>
      <c r="S5" s="26"/>
    </row>
    <row r="6" spans="1:19" ht="161.25" customHeight="1" x14ac:dyDescent="0.3">
      <c r="A6" s="232"/>
      <c r="B6" s="378" t="s">
        <v>959</v>
      </c>
      <c r="C6" s="378"/>
      <c r="D6" s="26"/>
      <c r="E6" s="26"/>
      <c r="F6" s="26"/>
      <c r="G6" s="26"/>
      <c r="H6" s="26"/>
      <c r="I6" s="26"/>
      <c r="J6" s="26"/>
      <c r="K6" s="26"/>
      <c r="L6" s="26"/>
      <c r="M6" s="26"/>
      <c r="N6" s="26"/>
      <c r="O6" s="26"/>
      <c r="P6" s="26"/>
      <c r="Q6" s="26"/>
      <c r="R6" s="26"/>
      <c r="S6" s="26"/>
    </row>
    <row r="7" spans="1:19" ht="18.75" x14ac:dyDescent="0.3">
      <c r="A7" s="232" t="s">
        <v>54</v>
      </c>
      <c r="B7" s="379" t="s">
        <v>570</v>
      </c>
      <c r="C7" s="379"/>
      <c r="D7" s="26"/>
      <c r="E7" s="26"/>
      <c r="F7" s="26"/>
      <c r="G7" s="26"/>
      <c r="H7" s="26"/>
      <c r="I7" s="26"/>
      <c r="J7" s="26"/>
      <c r="K7" s="26"/>
      <c r="L7" s="26"/>
      <c r="M7" s="26"/>
      <c r="N7" s="26"/>
      <c r="O7" s="26"/>
      <c r="P7" s="26"/>
      <c r="Q7" s="26"/>
      <c r="R7" s="26"/>
      <c r="S7" s="26"/>
    </row>
    <row r="8" spans="1:19" ht="58.9" customHeight="1" x14ac:dyDescent="0.3">
      <c r="A8" s="232"/>
      <c r="B8" s="381"/>
      <c r="C8" s="381"/>
      <c r="D8" s="26"/>
      <c r="E8" s="26"/>
      <c r="F8" s="26"/>
      <c r="G8" s="26"/>
      <c r="H8" s="26"/>
      <c r="I8" s="26"/>
      <c r="J8" s="26"/>
      <c r="K8" s="26"/>
      <c r="L8" s="26"/>
      <c r="M8" s="26"/>
      <c r="N8" s="26"/>
      <c r="O8" s="26"/>
      <c r="P8" s="26"/>
      <c r="Q8" s="26"/>
      <c r="R8" s="26"/>
      <c r="S8" s="26"/>
    </row>
    <row r="9" spans="1:19" ht="18.75" x14ac:dyDescent="0.3">
      <c r="A9" s="232" t="s">
        <v>58</v>
      </c>
      <c r="B9" s="383" t="s">
        <v>57</v>
      </c>
      <c r="C9" s="383"/>
      <c r="D9" s="26"/>
      <c r="E9" s="26"/>
      <c r="F9" s="26"/>
      <c r="G9" s="26"/>
      <c r="H9" s="26"/>
      <c r="I9" s="26"/>
      <c r="J9" s="26"/>
      <c r="K9" s="26"/>
      <c r="L9" s="26"/>
      <c r="M9" s="26"/>
      <c r="N9" s="26"/>
      <c r="O9" s="26"/>
      <c r="P9" s="26"/>
      <c r="Q9" s="26"/>
      <c r="R9" s="26"/>
      <c r="S9" s="26"/>
    </row>
    <row r="10" spans="1:19" ht="57" customHeight="1" x14ac:dyDescent="0.3">
      <c r="A10" s="232"/>
      <c r="B10" s="381"/>
      <c r="C10" s="381"/>
      <c r="D10" s="26"/>
      <c r="E10" s="26"/>
      <c r="F10" s="26"/>
      <c r="G10" s="26"/>
      <c r="H10" s="26"/>
      <c r="I10" s="26"/>
      <c r="J10" s="26"/>
      <c r="K10" s="26"/>
      <c r="L10" s="26"/>
      <c r="M10" s="26"/>
      <c r="N10" s="26"/>
      <c r="O10" s="26"/>
      <c r="P10" s="26"/>
      <c r="Q10" s="26"/>
      <c r="R10" s="26"/>
      <c r="S10" s="26"/>
    </row>
    <row r="11" spans="1:19" ht="18.75" x14ac:dyDescent="0.3">
      <c r="A11" s="232" t="s">
        <v>59</v>
      </c>
      <c r="B11" s="379" t="s">
        <v>628</v>
      </c>
      <c r="C11" s="379"/>
      <c r="D11" s="26"/>
      <c r="E11" s="26"/>
      <c r="F11" s="26"/>
      <c r="G11" s="26"/>
      <c r="H11" s="26"/>
      <c r="I11" s="26"/>
      <c r="J11" s="26"/>
      <c r="K11" s="26"/>
      <c r="L11" s="26"/>
      <c r="M11" s="26"/>
      <c r="N11" s="26"/>
      <c r="O11" s="26"/>
      <c r="P11" s="26"/>
      <c r="Q11" s="26"/>
      <c r="R11" s="26"/>
      <c r="S11" s="26"/>
    </row>
    <row r="12" spans="1:19" ht="37.15" customHeight="1" x14ac:dyDescent="0.3">
      <c r="A12" s="232"/>
      <c r="B12" s="381"/>
      <c r="C12" s="381"/>
      <c r="D12" s="26"/>
      <c r="E12" s="26"/>
      <c r="F12" s="26"/>
      <c r="G12" s="26"/>
      <c r="H12" s="26"/>
      <c r="I12" s="26"/>
      <c r="J12" s="26"/>
      <c r="K12" s="26"/>
      <c r="L12" s="26"/>
      <c r="M12" s="26"/>
      <c r="N12" s="26"/>
      <c r="O12" s="26"/>
      <c r="P12" s="26"/>
      <c r="Q12" s="26"/>
      <c r="R12" s="26"/>
      <c r="S12" s="26"/>
    </row>
    <row r="13" spans="1:19" ht="18.75" x14ac:dyDescent="0.3">
      <c r="A13" s="232" t="s">
        <v>506</v>
      </c>
      <c r="B13" s="380" t="s">
        <v>507</v>
      </c>
      <c r="C13" s="380"/>
      <c r="D13" s="26"/>
      <c r="E13" s="26"/>
      <c r="F13" s="26"/>
      <c r="G13" s="26"/>
      <c r="H13" s="26"/>
      <c r="I13" s="26"/>
      <c r="J13" s="26"/>
      <c r="K13" s="26"/>
      <c r="L13" s="26"/>
      <c r="M13" s="26"/>
      <c r="N13" s="26"/>
      <c r="O13" s="26"/>
      <c r="P13" s="26"/>
      <c r="Q13" s="26"/>
      <c r="R13" s="26"/>
      <c r="S13" s="26"/>
    </row>
    <row r="14" spans="1:19" ht="99" customHeight="1" x14ac:dyDescent="0.3">
      <c r="A14" s="232"/>
      <c r="B14" s="381"/>
      <c r="C14" s="381"/>
      <c r="D14" s="26"/>
      <c r="E14" s="26"/>
      <c r="F14" s="26"/>
      <c r="G14" s="26"/>
      <c r="H14" s="26"/>
      <c r="I14" s="26"/>
      <c r="J14" s="26"/>
      <c r="K14" s="26"/>
      <c r="L14" s="26"/>
      <c r="M14" s="26"/>
      <c r="N14" s="26"/>
      <c r="O14" s="26"/>
      <c r="P14" s="26"/>
      <c r="Q14" s="26"/>
      <c r="R14" s="26"/>
      <c r="S14" s="26"/>
    </row>
    <row r="15" spans="1:19" ht="18.75" x14ac:dyDescent="0.3">
      <c r="A15" s="232" t="s">
        <v>951</v>
      </c>
      <c r="B15" s="379" t="s">
        <v>834</v>
      </c>
      <c r="C15" s="379"/>
      <c r="D15" s="26"/>
      <c r="E15" s="26"/>
      <c r="F15" s="26"/>
      <c r="G15" s="26"/>
      <c r="H15" s="26"/>
      <c r="I15" s="26"/>
      <c r="J15" s="26"/>
      <c r="K15" s="26"/>
      <c r="L15" s="26"/>
      <c r="M15" s="26"/>
      <c r="N15" s="26"/>
      <c r="O15" s="26"/>
      <c r="P15" s="26"/>
      <c r="Q15" s="26"/>
      <c r="R15" s="26"/>
      <c r="S15" s="26"/>
    </row>
    <row r="16" spans="1:19" ht="76.900000000000006" customHeight="1" x14ac:dyDescent="0.3">
      <c r="A16" s="232"/>
      <c r="B16" s="382"/>
      <c r="C16" s="38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9"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248</v>
      </c>
      <c r="B2" s="415" t="s">
        <v>552</v>
      </c>
      <c r="C2" s="415"/>
      <c r="D2" s="415"/>
      <c r="E2" s="415"/>
      <c r="F2" s="415"/>
      <c r="G2" s="415"/>
      <c r="H2" s="415"/>
      <c r="I2" s="415"/>
      <c r="J2" s="415"/>
      <c r="K2" s="30"/>
      <c r="L2" s="30"/>
      <c r="M2" s="30"/>
      <c r="N2" s="30"/>
      <c r="O2" s="30"/>
      <c r="P2" s="30"/>
      <c r="Q2" s="30"/>
      <c r="R2" s="30"/>
      <c r="S2" s="30"/>
    </row>
    <row r="3" spans="1:19" ht="26.25" customHeight="1" x14ac:dyDescent="0.25">
      <c r="A3" s="32" t="s">
        <v>249</v>
      </c>
      <c r="B3" s="416" t="s">
        <v>551</v>
      </c>
      <c r="C3" s="417"/>
      <c r="D3" s="417"/>
      <c r="E3" s="417"/>
      <c r="F3" s="417"/>
      <c r="G3" s="417"/>
      <c r="H3" s="417"/>
      <c r="I3" s="417"/>
      <c r="J3" s="418"/>
      <c r="K3" s="26"/>
      <c r="L3" s="26"/>
      <c r="M3" s="26"/>
      <c r="N3" s="26"/>
      <c r="O3" s="26"/>
      <c r="P3" s="26"/>
      <c r="Q3" s="26"/>
      <c r="R3" s="26"/>
      <c r="S3" s="26"/>
    </row>
    <row r="4" spans="1:19" ht="19.899999999999999" customHeight="1" x14ac:dyDescent="0.25">
      <c r="A4" s="32" t="s">
        <v>252</v>
      </c>
      <c r="B4" s="422" t="s">
        <v>250</v>
      </c>
      <c r="C4" s="422"/>
      <c r="D4" s="422"/>
      <c r="E4" s="422"/>
      <c r="F4" s="419"/>
      <c r="G4" s="420"/>
      <c r="H4" s="420"/>
      <c r="I4" s="420"/>
      <c r="J4" s="421"/>
      <c r="K4" s="26"/>
      <c r="L4" s="26"/>
      <c r="M4" s="26"/>
      <c r="N4" s="26"/>
      <c r="O4" s="26"/>
      <c r="P4" s="26"/>
      <c r="Q4" s="26"/>
      <c r="R4" s="26"/>
      <c r="S4" s="26"/>
    </row>
    <row r="5" spans="1:19" ht="17.45" customHeight="1" x14ac:dyDescent="0.25">
      <c r="A5" s="32" t="s">
        <v>253</v>
      </c>
      <c r="B5" s="422" t="s">
        <v>251</v>
      </c>
      <c r="C5" s="422"/>
      <c r="D5" s="422"/>
      <c r="E5" s="422"/>
      <c r="F5" s="423"/>
      <c r="G5" s="423"/>
      <c r="H5" s="423"/>
      <c r="I5" s="423"/>
      <c r="J5" s="423"/>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92</v>
      </c>
      <c r="B7" s="424" t="s">
        <v>254</v>
      </c>
      <c r="C7" s="424"/>
      <c r="D7" s="424"/>
      <c r="E7" s="424"/>
      <c r="F7" s="424"/>
      <c r="G7" s="424"/>
      <c r="H7" s="424"/>
      <c r="I7" s="424"/>
      <c r="J7" s="424"/>
      <c r="K7" s="30"/>
      <c r="L7" s="30"/>
      <c r="M7" s="30"/>
      <c r="N7" s="30"/>
      <c r="O7" s="30"/>
      <c r="P7" s="30"/>
      <c r="Q7" s="30"/>
      <c r="R7" s="30"/>
      <c r="S7" s="30"/>
    </row>
    <row r="8" spans="1:19" ht="49.15" customHeight="1" x14ac:dyDescent="0.25">
      <c r="A8" s="32" t="s">
        <v>255</v>
      </c>
      <c r="B8" s="398" t="s">
        <v>272</v>
      </c>
      <c r="C8" s="390"/>
      <c r="D8" s="390"/>
      <c r="E8" s="390"/>
      <c r="F8" s="390"/>
      <c r="G8" s="390"/>
      <c r="H8" s="390"/>
      <c r="I8" s="390"/>
      <c r="J8" s="390"/>
      <c r="K8" s="30"/>
      <c r="L8" s="30"/>
      <c r="M8" s="30"/>
      <c r="N8" s="30"/>
      <c r="O8" s="30"/>
      <c r="P8" s="30"/>
      <c r="Q8" s="30"/>
      <c r="R8" s="30"/>
      <c r="S8" s="30"/>
    </row>
    <row r="9" spans="1:19" ht="15.75" x14ac:dyDescent="0.25">
      <c r="A9" s="32" t="s">
        <v>262</v>
      </c>
      <c r="B9" s="409" t="s">
        <v>256</v>
      </c>
      <c r="C9" s="410"/>
      <c r="D9" s="410"/>
      <c r="E9" s="410"/>
      <c r="F9" s="410"/>
      <c r="G9" s="410"/>
      <c r="H9" s="411"/>
      <c r="I9" s="393"/>
      <c r="J9" s="394"/>
      <c r="K9" s="30"/>
      <c r="L9" s="30"/>
      <c r="M9" s="30"/>
      <c r="N9" s="30"/>
      <c r="O9" s="30"/>
      <c r="P9" s="30"/>
      <c r="Q9" s="30"/>
      <c r="R9" s="30"/>
      <c r="S9" s="30"/>
    </row>
    <row r="10" spans="1:19" ht="67.900000000000006" customHeight="1" x14ac:dyDescent="0.25">
      <c r="B10" s="34" t="s">
        <v>75</v>
      </c>
      <c r="C10" s="391" t="s">
        <v>257</v>
      </c>
      <c r="D10" s="391"/>
      <c r="E10" s="391"/>
      <c r="F10" s="391"/>
      <c r="G10" s="391"/>
      <c r="H10" s="35" t="s">
        <v>258</v>
      </c>
      <c r="I10" s="405" t="s">
        <v>259</v>
      </c>
      <c r="J10" s="406"/>
      <c r="K10" s="30"/>
      <c r="L10" s="30"/>
      <c r="M10" s="30"/>
      <c r="N10" s="30"/>
      <c r="O10" s="30"/>
      <c r="P10" s="30"/>
      <c r="Q10" s="30"/>
      <c r="R10" s="30"/>
      <c r="S10" s="30"/>
    </row>
    <row r="11" spans="1:19" ht="25.15" customHeight="1" x14ac:dyDescent="0.25">
      <c r="B11" s="218"/>
      <c r="C11" s="341"/>
      <c r="D11" s="342"/>
      <c r="E11" s="342"/>
      <c r="F11" s="342"/>
      <c r="G11" s="343"/>
      <c r="H11" s="190"/>
      <c r="I11" s="342"/>
      <c r="J11" s="343"/>
      <c r="K11" s="30"/>
      <c r="L11" s="30"/>
      <c r="M11" s="30"/>
      <c r="N11" s="30"/>
      <c r="O11" s="30"/>
      <c r="P11" s="30"/>
      <c r="Q11" s="30"/>
      <c r="R11" s="30"/>
      <c r="S11" s="30"/>
    </row>
    <row r="12" spans="1:19" ht="25.15" customHeight="1" x14ac:dyDescent="0.25">
      <c r="B12" s="218"/>
      <c r="C12" s="317"/>
      <c r="D12" s="317"/>
      <c r="E12" s="317"/>
      <c r="F12" s="317"/>
      <c r="G12" s="317"/>
      <c r="H12" s="190"/>
      <c r="I12" s="341"/>
      <c r="J12" s="343"/>
      <c r="K12" s="30"/>
      <c r="L12" s="30"/>
      <c r="M12" s="30"/>
      <c r="N12" s="30"/>
      <c r="O12" s="30"/>
      <c r="P12" s="30"/>
      <c r="Q12" s="30"/>
      <c r="R12" s="30"/>
      <c r="S12" s="30"/>
    </row>
    <row r="13" spans="1:19" ht="25.15" customHeight="1" x14ac:dyDescent="0.25">
      <c r="B13" s="218"/>
      <c r="C13" s="317"/>
      <c r="D13" s="317"/>
      <c r="E13" s="317"/>
      <c r="F13" s="317"/>
      <c r="G13" s="317"/>
      <c r="H13" s="190"/>
      <c r="I13" s="341"/>
      <c r="J13" s="343"/>
      <c r="K13" s="30"/>
      <c r="L13" s="30"/>
      <c r="M13" s="30"/>
      <c r="N13" s="30"/>
      <c r="O13" s="30"/>
      <c r="P13" s="30"/>
      <c r="Q13" s="30"/>
      <c r="R13" s="30"/>
      <c r="S13" s="30"/>
    </row>
    <row r="14" spans="1:19" ht="25.15" customHeight="1" x14ac:dyDescent="0.25">
      <c r="B14" s="218"/>
      <c r="C14" s="317"/>
      <c r="D14" s="317"/>
      <c r="E14" s="317"/>
      <c r="F14" s="317"/>
      <c r="G14" s="317"/>
      <c r="H14" s="190"/>
      <c r="I14" s="341"/>
      <c r="J14" s="343"/>
      <c r="K14" s="30"/>
      <c r="L14" s="30"/>
      <c r="M14" s="30"/>
      <c r="N14" s="30"/>
      <c r="O14" s="30"/>
      <c r="P14" s="30"/>
      <c r="Q14" s="30"/>
      <c r="R14" s="30"/>
      <c r="S14" s="30"/>
    </row>
    <row r="15" spans="1:19" ht="25.15" customHeight="1" x14ac:dyDescent="0.25">
      <c r="B15" s="218"/>
      <c r="C15" s="317"/>
      <c r="D15" s="317"/>
      <c r="E15" s="317"/>
      <c r="F15" s="317"/>
      <c r="G15" s="317"/>
      <c r="H15" s="190"/>
      <c r="I15" s="341"/>
      <c r="J15" s="343"/>
      <c r="K15" s="30"/>
      <c r="L15" s="30"/>
      <c r="M15" s="30"/>
      <c r="N15" s="30"/>
      <c r="O15" s="30"/>
      <c r="P15" s="30"/>
      <c r="Q15" s="30"/>
      <c r="R15" s="30"/>
      <c r="S15" s="30"/>
    </row>
    <row r="16" spans="1:19" ht="25.15" customHeight="1" x14ac:dyDescent="0.25">
      <c r="B16" s="218"/>
      <c r="C16" s="341"/>
      <c r="D16" s="342"/>
      <c r="E16" s="342"/>
      <c r="F16" s="342"/>
      <c r="G16" s="343"/>
      <c r="H16" s="190"/>
      <c r="I16" s="341"/>
      <c r="J16" s="343"/>
      <c r="K16" s="30"/>
      <c r="L16" s="30"/>
      <c r="M16" s="30"/>
      <c r="N16" s="30"/>
      <c r="O16" s="30"/>
      <c r="P16" s="30"/>
      <c r="Q16" s="30"/>
      <c r="R16" s="30"/>
      <c r="S16" s="30"/>
    </row>
    <row r="17" spans="1:19" ht="59.45" customHeight="1" x14ac:dyDescent="0.25">
      <c r="A17" s="32" t="s">
        <v>263</v>
      </c>
      <c r="B17" s="395" t="s">
        <v>260</v>
      </c>
      <c r="C17" s="396"/>
      <c r="D17" s="396"/>
      <c r="E17" s="396"/>
      <c r="F17" s="396"/>
      <c r="G17" s="396"/>
      <c r="H17" s="397"/>
      <c r="I17" s="393"/>
      <c r="J17" s="394"/>
      <c r="K17" s="30"/>
      <c r="L17" s="30"/>
      <c r="M17" s="30"/>
      <c r="N17" s="30"/>
      <c r="O17" s="30"/>
      <c r="P17" s="30"/>
      <c r="Q17" s="30"/>
      <c r="R17" s="30"/>
      <c r="S17" s="30"/>
    </row>
    <row r="18" spans="1:19" ht="67.900000000000006" customHeight="1" x14ac:dyDescent="0.25">
      <c r="B18" s="34" t="s">
        <v>75</v>
      </c>
      <c r="C18" s="391" t="s">
        <v>257</v>
      </c>
      <c r="D18" s="391"/>
      <c r="E18" s="391"/>
      <c r="F18" s="391"/>
      <c r="G18" s="391"/>
      <c r="H18" s="35" t="s">
        <v>258</v>
      </c>
      <c r="I18" s="405" t="s">
        <v>261</v>
      </c>
      <c r="J18" s="406"/>
      <c r="K18" s="30"/>
      <c r="L18" s="30"/>
      <c r="M18" s="30"/>
      <c r="N18" s="30"/>
      <c r="O18" s="30"/>
      <c r="P18" s="30"/>
      <c r="Q18" s="30"/>
      <c r="R18" s="30"/>
      <c r="S18" s="30"/>
    </row>
    <row r="19" spans="1:19" ht="25.15" customHeight="1" x14ac:dyDescent="0.25">
      <c r="B19" s="218"/>
      <c r="C19" s="341"/>
      <c r="D19" s="342"/>
      <c r="E19" s="342"/>
      <c r="F19" s="342"/>
      <c r="G19" s="343"/>
      <c r="H19" s="190"/>
      <c r="I19" s="342"/>
      <c r="J19" s="343"/>
      <c r="K19" s="30"/>
      <c r="L19" s="30"/>
      <c r="M19" s="30"/>
      <c r="N19" s="30"/>
      <c r="O19" s="30"/>
      <c r="P19" s="30"/>
      <c r="Q19" s="30"/>
      <c r="R19" s="30"/>
      <c r="S19" s="30"/>
    </row>
    <row r="20" spans="1:19" ht="25.15" customHeight="1" x14ac:dyDescent="0.25">
      <c r="B20" s="218"/>
      <c r="C20" s="317"/>
      <c r="D20" s="317"/>
      <c r="E20" s="317"/>
      <c r="F20" s="317"/>
      <c r="G20" s="317"/>
      <c r="H20" s="190"/>
      <c r="I20" s="341"/>
      <c r="J20" s="343"/>
      <c r="K20" s="30"/>
      <c r="L20" s="30"/>
      <c r="M20" s="30"/>
      <c r="N20" s="30"/>
      <c r="O20" s="30"/>
      <c r="P20" s="30"/>
      <c r="Q20" s="30"/>
      <c r="R20" s="30"/>
      <c r="S20" s="30"/>
    </row>
    <row r="21" spans="1:19" ht="25.15" customHeight="1" x14ac:dyDescent="0.25">
      <c r="B21" s="218"/>
      <c r="C21" s="317"/>
      <c r="D21" s="317"/>
      <c r="E21" s="317"/>
      <c r="F21" s="317"/>
      <c r="G21" s="317"/>
      <c r="H21" s="190"/>
      <c r="I21" s="341"/>
      <c r="J21" s="343"/>
      <c r="K21" s="30"/>
      <c r="L21" s="30"/>
      <c r="M21" s="30"/>
      <c r="N21" s="30"/>
      <c r="O21" s="30"/>
      <c r="P21" s="30"/>
      <c r="Q21" s="30"/>
      <c r="R21" s="30"/>
      <c r="S21" s="30"/>
    </row>
    <row r="22" spans="1:19" ht="25.15" customHeight="1" x14ac:dyDescent="0.25">
      <c r="B22" s="218"/>
      <c r="C22" s="317"/>
      <c r="D22" s="317"/>
      <c r="E22" s="317"/>
      <c r="F22" s="317"/>
      <c r="G22" s="317"/>
      <c r="H22" s="190"/>
      <c r="I22" s="341"/>
      <c r="J22" s="343"/>
      <c r="K22" s="30"/>
      <c r="L22" s="30"/>
      <c r="M22" s="30"/>
      <c r="N22" s="30"/>
      <c r="O22" s="30"/>
      <c r="P22" s="30"/>
      <c r="Q22" s="30"/>
      <c r="R22" s="30"/>
      <c r="S22" s="30"/>
    </row>
    <row r="23" spans="1:19" ht="25.15" customHeight="1" x14ac:dyDescent="0.25">
      <c r="B23" s="218"/>
      <c r="C23" s="317"/>
      <c r="D23" s="317"/>
      <c r="E23" s="317"/>
      <c r="F23" s="317"/>
      <c r="G23" s="317"/>
      <c r="H23" s="190"/>
      <c r="I23" s="341"/>
      <c r="J23" s="343"/>
      <c r="K23" s="30"/>
      <c r="L23" s="30"/>
      <c r="M23" s="30"/>
      <c r="N23" s="30"/>
      <c r="O23" s="30"/>
      <c r="P23" s="30"/>
      <c r="Q23" s="30"/>
      <c r="R23" s="30"/>
      <c r="S23" s="30"/>
    </row>
    <row r="24" spans="1:19" ht="25.15" customHeight="1" x14ac:dyDescent="0.25">
      <c r="B24" s="218"/>
      <c r="C24" s="341"/>
      <c r="D24" s="342"/>
      <c r="E24" s="342"/>
      <c r="F24" s="342"/>
      <c r="G24" s="343"/>
      <c r="H24" s="190"/>
      <c r="I24" s="341"/>
      <c r="J24" s="343"/>
      <c r="K24" s="30"/>
      <c r="L24" s="30"/>
      <c r="M24" s="30"/>
      <c r="N24" s="30"/>
      <c r="O24" s="30"/>
      <c r="P24" s="30"/>
      <c r="Q24" s="30"/>
      <c r="R24" s="30"/>
      <c r="S24" s="30"/>
    </row>
    <row r="25" spans="1:19" ht="41.45" customHeight="1" x14ac:dyDescent="0.25">
      <c r="A25" s="32" t="s">
        <v>264</v>
      </c>
      <c r="B25" s="395" t="s">
        <v>265</v>
      </c>
      <c r="C25" s="396"/>
      <c r="D25" s="396"/>
      <c r="E25" s="396"/>
      <c r="F25" s="396"/>
      <c r="G25" s="396"/>
      <c r="H25" s="397"/>
      <c r="I25" s="393"/>
      <c r="J25" s="394"/>
      <c r="K25" s="30"/>
      <c r="L25" s="30"/>
      <c r="M25" s="30"/>
      <c r="N25" s="30"/>
      <c r="O25" s="30"/>
      <c r="P25" s="30"/>
      <c r="Q25" s="30"/>
      <c r="R25" s="30"/>
      <c r="S25" s="30"/>
    </row>
    <row r="26" spans="1:19" ht="67.900000000000006" customHeight="1" x14ac:dyDescent="0.25">
      <c r="B26" s="34" t="s">
        <v>75</v>
      </c>
      <c r="C26" s="412" t="s">
        <v>266</v>
      </c>
      <c r="D26" s="413"/>
      <c r="E26" s="413"/>
      <c r="F26" s="413"/>
      <c r="G26" s="413"/>
      <c r="H26" s="414"/>
      <c r="I26" s="405" t="s">
        <v>267</v>
      </c>
      <c r="J26" s="406"/>
      <c r="K26" s="30"/>
      <c r="L26" s="30"/>
      <c r="M26" s="30"/>
      <c r="N26" s="30"/>
      <c r="O26" s="30"/>
      <c r="P26" s="30"/>
      <c r="Q26" s="30"/>
      <c r="R26" s="30"/>
      <c r="S26" s="30"/>
    </row>
    <row r="27" spans="1:19" ht="25.15" customHeight="1" x14ac:dyDescent="0.25">
      <c r="B27" s="218"/>
      <c r="C27" s="341"/>
      <c r="D27" s="342"/>
      <c r="E27" s="342"/>
      <c r="F27" s="342"/>
      <c r="G27" s="342"/>
      <c r="H27" s="343"/>
      <c r="I27" s="342"/>
      <c r="J27" s="343"/>
      <c r="K27" s="30"/>
      <c r="L27" s="30"/>
      <c r="M27" s="30"/>
      <c r="N27" s="30"/>
      <c r="O27" s="30"/>
      <c r="P27" s="30"/>
      <c r="Q27" s="30"/>
      <c r="R27" s="30"/>
      <c r="S27" s="30"/>
    </row>
    <row r="28" spans="1:19" ht="25.15" customHeight="1" x14ac:dyDescent="0.25">
      <c r="B28" s="218"/>
      <c r="C28" s="341"/>
      <c r="D28" s="342"/>
      <c r="E28" s="342"/>
      <c r="F28" s="342"/>
      <c r="G28" s="342"/>
      <c r="H28" s="343"/>
      <c r="I28" s="341"/>
      <c r="J28" s="343"/>
      <c r="K28" s="30"/>
      <c r="L28" s="30"/>
      <c r="M28" s="30"/>
      <c r="N28" s="30"/>
      <c r="O28" s="30"/>
      <c r="P28" s="30"/>
      <c r="Q28" s="30"/>
      <c r="R28" s="30"/>
      <c r="S28" s="30"/>
    </row>
    <row r="29" spans="1:19" ht="25.15" customHeight="1" x14ac:dyDescent="0.25">
      <c r="B29" s="218"/>
      <c r="C29" s="341"/>
      <c r="D29" s="342"/>
      <c r="E29" s="342"/>
      <c r="F29" s="342"/>
      <c r="G29" s="342"/>
      <c r="H29" s="343"/>
      <c r="I29" s="341"/>
      <c r="J29" s="343"/>
      <c r="K29" s="30"/>
      <c r="L29" s="30"/>
      <c r="M29" s="30"/>
      <c r="N29" s="30"/>
      <c r="O29" s="30"/>
      <c r="P29" s="30"/>
      <c r="Q29" s="30"/>
      <c r="R29" s="30"/>
      <c r="S29" s="30"/>
    </row>
    <row r="30" spans="1:19" ht="25.15" customHeight="1" x14ac:dyDescent="0.25">
      <c r="B30" s="218"/>
      <c r="C30" s="341"/>
      <c r="D30" s="342"/>
      <c r="E30" s="342"/>
      <c r="F30" s="342"/>
      <c r="G30" s="342"/>
      <c r="H30" s="343"/>
      <c r="I30" s="341"/>
      <c r="J30" s="343"/>
      <c r="K30" s="30"/>
      <c r="L30" s="30"/>
      <c r="M30" s="30"/>
      <c r="N30" s="30"/>
      <c r="O30" s="30"/>
      <c r="P30" s="30"/>
      <c r="Q30" s="30"/>
      <c r="R30" s="30"/>
      <c r="S30" s="30"/>
    </row>
    <row r="31" spans="1:19" ht="25.15" customHeight="1" x14ac:dyDescent="0.25">
      <c r="B31" s="218"/>
      <c r="C31" s="341"/>
      <c r="D31" s="342"/>
      <c r="E31" s="342"/>
      <c r="F31" s="342"/>
      <c r="G31" s="342"/>
      <c r="H31" s="343"/>
      <c r="I31" s="341"/>
      <c r="J31" s="343"/>
      <c r="K31" s="30"/>
      <c r="L31" s="30"/>
      <c r="M31" s="30"/>
      <c r="N31" s="30"/>
      <c r="O31" s="30"/>
      <c r="P31" s="30"/>
      <c r="Q31" s="30"/>
      <c r="R31" s="30"/>
      <c r="S31" s="30"/>
    </row>
    <row r="32" spans="1:19" ht="25.15" customHeight="1" x14ac:dyDescent="0.25">
      <c r="B32" s="218"/>
      <c r="C32" s="341"/>
      <c r="D32" s="342"/>
      <c r="E32" s="342"/>
      <c r="F32" s="342"/>
      <c r="G32" s="342"/>
      <c r="H32" s="343"/>
      <c r="I32" s="341"/>
      <c r="J32" s="343"/>
      <c r="K32" s="30"/>
      <c r="L32" s="30"/>
      <c r="M32" s="30"/>
      <c r="N32" s="30"/>
      <c r="O32" s="30"/>
      <c r="P32" s="30"/>
      <c r="Q32" s="30"/>
      <c r="R32" s="30"/>
      <c r="S32" s="30"/>
    </row>
    <row r="33" spans="1:19" ht="48" customHeight="1" x14ac:dyDescent="0.25">
      <c r="A33" s="32" t="s">
        <v>269</v>
      </c>
      <c r="B33" s="395" t="s">
        <v>268</v>
      </c>
      <c r="C33" s="396"/>
      <c r="D33" s="396"/>
      <c r="E33" s="396"/>
      <c r="F33" s="396"/>
      <c r="G33" s="396"/>
      <c r="H33" s="397"/>
      <c r="I33" s="393"/>
      <c r="J33" s="394"/>
      <c r="K33" s="30"/>
      <c r="L33" s="30"/>
      <c r="M33" s="30"/>
      <c r="N33" s="30"/>
      <c r="O33" s="30"/>
      <c r="P33" s="30"/>
      <c r="Q33" s="30"/>
      <c r="R33" s="30"/>
      <c r="S33" s="30"/>
    </row>
    <row r="34" spans="1:19" ht="67.900000000000006" customHeight="1" x14ac:dyDescent="0.25">
      <c r="B34" s="34" t="s">
        <v>75</v>
      </c>
      <c r="C34" s="412" t="s">
        <v>266</v>
      </c>
      <c r="D34" s="413"/>
      <c r="E34" s="413"/>
      <c r="F34" s="413"/>
      <c r="G34" s="413"/>
      <c r="H34" s="414"/>
      <c r="I34" s="405" t="s">
        <v>267</v>
      </c>
      <c r="J34" s="406"/>
      <c r="K34" s="30"/>
      <c r="L34" s="30"/>
      <c r="M34" s="30"/>
      <c r="N34" s="30"/>
      <c r="O34" s="30"/>
      <c r="P34" s="30"/>
      <c r="Q34" s="30"/>
      <c r="R34" s="30"/>
      <c r="S34" s="30"/>
    </row>
    <row r="35" spans="1:19" ht="25.15" customHeight="1" x14ac:dyDescent="0.25">
      <c r="B35" s="218"/>
      <c r="C35" s="341"/>
      <c r="D35" s="342"/>
      <c r="E35" s="342"/>
      <c r="F35" s="342"/>
      <c r="G35" s="342"/>
      <c r="H35" s="343"/>
      <c r="I35" s="342"/>
      <c r="J35" s="343"/>
      <c r="K35" s="30"/>
      <c r="L35" s="30"/>
      <c r="M35" s="30"/>
      <c r="N35" s="30"/>
      <c r="O35" s="30"/>
      <c r="P35" s="30"/>
      <c r="Q35" s="30"/>
      <c r="R35" s="30"/>
      <c r="S35" s="30"/>
    </row>
    <row r="36" spans="1:19" ht="25.15" customHeight="1" x14ac:dyDescent="0.25">
      <c r="B36" s="218"/>
      <c r="C36" s="341"/>
      <c r="D36" s="342"/>
      <c r="E36" s="342"/>
      <c r="F36" s="342"/>
      <c r="G36" s="342"/>
      <c r="H36" s="343"/>
      <c r="I36" s="341"/>
      <c r="J36" s="343"/>
      <c r="K36" s="30"/>
      <c r="L36" s="30"/>
      <c r="M36" s="30"/>
      <c r="N36" s="30"/>
      <c r="O36" s="30"/>
      <c r="P36" s="30"/>
      <c r="Q36" s="30"/>
      <c r="R36" s="30"/>
      <c r="S36" s="30"/>
    </row>
    <row r="37" spans="1:19" ht="25.15" customHeight="1" x14ac:dyDescent="0.25">
      <c r="B37" s="218"/>
      <c r="C37" s="341"/>
      <c r="D37" s="342"/>
      <c r="E37" s="342"/>
      <c r="F37" s="342"/>
      <c r="G37" s="342"/>
      <c r="H37" s="343"/>
      <c r="I37" s="341"/>
      <c r="J37" s="343"/>
      <c r="K37" s="30"/>
      <c r="L37" s="30"/>
      <c r="M37" s="30"/>
      <c r="N37" s="30"/>
      <c r="O37" s="30"/>
      <c r="P37" s="30"/>
      <c r="Q37" s="30"/>
      <c r="R37" s="30"/>
      <c r="S37" s="30"/>
    </row>
    <row r="38" spans="1:19" ht="25.15" customHeight="1" x14ac:dyDescent="0.25">
      <c r="B38" s="218"/>
      <c r="C38" s="341"/>
      <c r="D38" s="342"/>
      <c r="E38" s="342"/>
      <c r="F38" s="342"/>
      <c r="G38" s="342"/>
      <c r="H38" s="343"/>
      <c r="I38" s="341"/>
      <c r="J38" s="343"/>
      <c r="K38" s="30"/>
      <c r="L38" s="30"/>
      <c r="M38" s="30"/>
      <c r="N38" s="30"/>
      <c r="O38" s="30"/>
      <c r="P38" s="30"/>
      <c r="Q38" s="30"/>
      <c r="R38" s="30"/>
      <c r="S38" s="30"/>
    </row>
    <row r="39" spans="1:19" ht="25.15" customHeight="1" x14ac:dyDescent="0.25">
      <c r="B39" s="218"/>
      <c r="C39" s="341"/>
      <c r="D39" s="342"/>
      <c r="E39" s="342"/>
      <c r="F39" s="342"/>
      <c r="G39" s="342"/>
      <c r="H39" s="343"/>
      <c r="I39" s="341"/>
      <c r="J39" s="343"/>
      <c r="K39" s="30"/>
      <c r="L39" s="30"/>
      <c r="M39" s="30"/>
      <c r="N39" s="30"/>
      <c r="O39" s="30"/>
      <c r="P39" s="30"/>
      <c r="Q39" s="30"/>
      <c r="R39" s="30"/>
      <c r="S39" s="30"/>
    </row>
    <row r="40" spans="1:19" ht="25.15" customHeight="1" x14ac:dyDescent="0.25">
      <c r="B40" s="218"/>
      <c r="C40" s="341"/>
      <c r="D40" s="342"/>
      <c r="E40" s="342"/>
      <c r="F40" s="342"/>
      <c r="G40" s="342"/>
      <c r="H40" s="343"/>
      <c r="I40" s="341"/>
      <c r="J40" s="343"/>
      <c r="K40" s="30"/>
      <c r="L40" s="30"/>
      <c r="M40" s="30"/>
      <c r="N40" s="30"/>
      <c r="O40" s="30"/>
      <c r="P40" s="30"/>
      <c r="Q40" s="30"/>
      <c r="R40" s="30"/>
      <c r="S40" s="30"/>
    </row>
    <row r="41" spans="1:19" ht="57.6" customHeight="1" x14ac:dyDescent="0.25">
      <c r="A41" s="32" t="s">
        <v>270</v>
      </c>
      <c r="B41" s="395" t="s">
        <v>271</v>
      </c>
      <c r="C41" s="396"/>
      <c r="D41" s="396"/>
      <c r="E41" s="396"/>
      <c r="F41" s="396"/>
      <c r="G41" s="396"/>
      <c r="H41" s="397"/>
      <c r="I41" s="393"/>
      <c r="J41" s="394"/>
      <c r="K41" s="30"/>
      <c r="L41" s="30"/>
      <c r="M41" s="30"/>
      <c r="N41" s="30"/>
      <c r="O41" s="30"/>
      <c r="P41" s="30"/>
      <c r="Q41" s="30"/>
      <c r="R41" s="30"/>
      <c r="S41" s="30"/>
    </row>
    <row r="42" spans="1:19" ht="67.900000000000006" customHeight="1" x14ac:dyDescent="0.25">
      <c r="B42" s="34" t="s">
        <v>75</v>
      </c>
      <c r="C42" s="412" t="s">
        <v>266</v>
      </c>
      <c r="D42" s="413"/>
      <c r="E42" s="413"/>
      <c r="F42" s="413"/>
      <c r="G42" s="413"/>
      <c r="H42" s="414"/>
      <c r="I42" s="405" t="s">
        <v>267</v>
      </c>
      <c r="J42" s="406"/>
      <c r="K42" s="30"/>
      <c r="L42" s="30"/>
      <c r="M42" s="30"/>
      <c r="N42" s="30"/>
      <c r="O42" s="30"/>
      <c r="P42" s="30"/>
      <c r="Q42" s="30"/>
      <c r="R42" s="30"/>
      <c r="S42" s="30"/>
    </row>
    <row r="43" spans="1:19" ht="25.15" customHeight="1" x14ac:dyDescent="0.25">
      <c r="B43" s="218"/>
      <c r="C43" s="341"/>
      <c r="D43" s="342"/>
      <c r="E43" s="342"/>
      <c r="F43" s="342"/>
      <c r="G43" s="342"/>
      <c r="H43" s="343"/>
      <c r="I43" s="342"/>
      <c r="J43" s="343"/>
      <c r="K43" s="30"/>
      <c r="L43" s="30"/>
      <c r="M43" s="30"/>
      <c r="N43" s="30"/>
      <c r="O43" s="30"/>
      <c r="P43" s="30"/>
      <c r="Q43" s="30"/>
      <c r="R43" s="30"/>
      <c r="S43" s="30"/>
    </row>
    <row r="44" spans="1:19" ht="25.15" customHeight="1" x14ac:dyDescent="0.25">
      <c r="B44" s="218"/>
      <c r="C44" s="341"/>
      <c r="D44" s="342"/>
      <c r="E44" s="342"/>
      <c r="F44" s="342"/>
      <c r="G44" s="342"/>
      <c r="H44" s="343"/>
      <c r="I44" s="341"/>
      <c r="J44" s="343"/>
      <c r="K44" s="30"/>
      <c r="L44" s="30"/>
      <c r="M44" s="30"/>
      <c r="N44" s="30"/>
      <c r="O44" s="30"/>
      <c r="P44" s="30"/>
      <c r="Q44" s="30"/>
      <c r="R44" s="30"/>
      <c r="S44" s="30"/>
    </row>
    <row r="45" spans="1:19" ht="25.15" customHeight="1" x14ac:dyDescent="0.25">
      <c r="B45" s="218"/>
      <c r="C45" s="341"/>
      <c r="D45" s="342"/>
      <c r="E45" s="342"/>
      <c r="F45" s="342"/>
      <c r="G45" s="342"/>
      <c r="H45" s="343"/>
      <c r="I45" s="341"/>
      <c r="J45" s="343"/>
      <c r="K45" s="30"/>
      <c r="L45" s="30"/>
      <c r="M45" s="30"/>
      <c r="N45" s="30"/>
      <c r="O45" s="30"/>
      <c r="P45" s="30"/>
      <c r="Q45" s="30"/>
      <c r="R45" s="30"/>
      <c r="S45" s="30"/>
    </row>
    <row r="46" spans="1:19" ht="25.15" customHeight="1" x14ac:dyDescent="0.25">
      <c r="B46" s="218"/>
      <c r="C46" s="341"/>
      <c r="D46" s="342"/>
      <c r="E46" s="342"/>
      <c r="F46" s="342"/>
      <c r="G46" s="342"/>
      <c r="H46" s="343"/>
      <c r="I46" s="341"/>
      <c r="J46" s="343"/>
      <c r="K46" s="30"/>
      <c r="L46" s="30"/>
      <c r="M46" s="30"/>
      <c r="N46" s="30"/>
      <c r="O46" s="30"/>
      <c r="P46" s="30"/>
      <c r="Q46" s="30"/>
      <c r="R46" s="30"/>
      <c r="S46" s="30"/>
    </row>
    <row r="47" spans="1:19" ht="25.15" customHeight="1" x14ac:dyDescent="0.25">
      <c r="B47" s="218"/>
      <c r="C47" s="341"/>
      <c r="D47" s="342"/>
      <c r="E47" s="342"/>
      <c r="F47" s="342"/>
      <c r="G47" s="342"/>
      <c r="H47" s="343"/>
      <c r="I47" s="341"/>
      <c r="J47" s="343"/>
      <c r="K47" s="30"/>
      <c r="L47" s="30"/>
      <c r="M47" s="30"/>
      <c r="N47" s="30"/>
      <c r="O47" s="30"/>
      <c r="P47" s="30"/>
      <c r="Q47" s="30"/>
      <c r="R47" s="30"/>
      <c r="S47" s="30"/>
    </row>
    <row r="48" spans="1:19" ht="25.15" customHeight="1" x14ac:dyDescent="0.25">
      <c r="B48" s="218"/>
      <c r="C48" s="341"/>
      <c r="D48" s="342"/>
      <c r="E48" s="342"/>
      <c r="F48" s="342"/>
      <c r="G48" s="342"/>
      <c r="H48" s="343"/>
      <c r="I48" s="341"/>
      <c r="J48" s="343"/>
      <c r="K48" s="30"/>
      <c r="L48" s="30"/>
      <c r="M48" s="30"/>
      <c r="N48" s="30"/>
      <c r="O48" s="30"/>
      <c r="P48" s="30"/>
      <c r="Q48" s="30"/>
      <c r="R48" s="30"/>
      <c r="S48" s="30"/>
    </row>
    <row r="49" spans="1:19" ht="51" customHeight="1" x14ac:dyDescent="0.25">
      <c r="A49" s="32" t="s">
        <v>273</v>
      </c>
      <c r="B49" s="398" t="s">
        <v>280</v>
      </c>
      <c r="C49" s="390"/>
      <c r="D49" s="390"/>
      <c r="E49" s="390"/>
      <c r="F49" s="390"/>
      <c r="G49" s="390"/>
      <c r="H49" s="390"/>
      <c r="I49" s="390"/>
      <c r="J49" s="390"/>
      <c r="K49" s="30"/>
      <c r="L49" s="30"/>
      <c r="M49" s="30"/>
      <c r="N49" s="30"/>
      <c r="O49" s="30"/>
      <c r="P49" s="30"/>
      <c r="Q49" s="30"/>
      <c r="R49" s="30"/>
      <c r="S49" s="30"/>
    </row>
    <row r="50" spans="1:19" ht="15.75" x14ac:dyDescent="0.25">
      <c r="A50" s="32" t="s">
        <v>274</v>
      </c>
      <c r="B50" s="409" t="s">
        <v>275</v>
      </c>
      <c r="C50" s="410"/>
      <c r="D50" s="410"/>
      <c r="E50" s="410"/>
      <c r="F50" s="410"/>
      <c r="G50" s="410"/>
      <c r="H50" s="411"/>
      <c r="I50" s="407"/>
      <c r="J50" s="408"/>
      <c r="K50" s="30"/>
      <c r="L50" s="30"/>
      <c r="M50" s="30"/>
      <c r="N50" s="30"/>
      <c r="O50" s="30"/>
      <c r="P50" s="30"/>
      <c r="Q50" s="30"/>
      <c r="R50" s="30"/>
      <c r="S50" s="30"/>
    </row>
    <row r="51" spans="1:19" ht="67.900000000000006" customHeight="1" x14ac:dyDescent="0.25">
      <c r="B51" s="34" t="s">
        <v>75</v>
      </c>
      <c r="C51" s="391" t="s">
        <v>276</v>
      </c>
      <c r="D51" s="391"/>
      <c r="E51" s="391"/>
      <c r="F51" s="391"/>
      <c r="G51" s="391"/>
      <c r="H51" s="36" t="s">
        <v>277</v>
      </c>
      <c r="I51" s="405" t="s">
        <v>259</v>
      </c>
      <c r="J51" s="406"/>
      <c r="K51" s="30"/>
      <c r="L51" s="30"/>
      <c r="M51" s="30"/>
      <c r="N51" s="30"/>
      <c r="O51" s="30"/>
      <c r="P51" s="30"/>
      <c r="Q51" s="30"/>
      <c r="R51" s="30"/>
      <c r="S51" s="30"/>
    </row>
    <row r="52" spans="1:19" ht="25.15" customHeight="1" x14ac:dyDescent="0.25">
      <c r="B52" s="218"/>
      <c r="C52" s="341"/>
      <c r="D52" s="342"/>
      <c r="E52" s="342"/>
      <c r="F52" s="342"/>
      <c r="G52" s="343"/>
      <c r="H52" s="190"/>
      <c r="I52" s="342"/>
      <c r="J52" s="343"/>
      <c r="K52" s="30"/>
      <c r="L52" s="30"/>
      <c r="M52" s="30"/>
      <c r="N52" s="30"/>
      <c r="O52" s="30"/>
      <c r="P52" s="30"/>
      <c r="Q52" s="30"/>
      <c r="R52" s="30"/>
      <c r="S52" s="30"/>
    </row>
    <row r="53" spans="1:19" ht="25.15" customHeight="1" x14ac:dyDescent="0.25">
      <c r="B53" s="218"/>
      <c r="C53" s="317"/>
      <c r="D53" s="317"/>
      <c r="E53" s="317"/>
      <c r="F53" s="317"/>
      <c r="G53" s="317"/>
      <c r="H53" s="190"/>
      <c r="I53" s="341"/>
      <c r="J53" s="343"/>
      <c r="K53" s="30"/>
      <c r="L53" s="30"/>
      <c r="M53" s="30"/>
      <c r="N53" s="30"/>
      <c r="O53" s="30"/>
      <c r="P53" s="30"/>
      <c r="Q53" s="30"/>
      <c r="R53" s="30"/>
      <c r="S53" s="30"/>
    </row>
    <row r="54" spans="1:19" ht="25.15" customHeight="1" x14ac:dyDescent="0.25">
      <c r="B54" s="218"/>
      <c r="C54" s="317"/>
      <c r="D54" s="317"/>
      <c r="E54" s="317"/>
      <c r="F54" s="317"/>
      <c r="G54" s="317"/>
      <c r="H54" s="190"/>
      <c r="I54" s="341"/>
      <c r="J54" s="343"/>
      <c r="K54" s="30"/>
      <c r="L54" s="30"/>
      <c r="M54" s="30"/>
      <c r="N54" s="30"/>
      <c r="O54" s="30"/>
      <c r="P54" s="30"/>
      <c r="Q54" s="30"/>
      <c r="R54" s="30"/>
      <c r="S54" s="30"/>
    </row>
    <row r="55" spans="1:19" ht="25.15" customHeight="1" x14ac:dyDescent="0.25">
      <c r="B55" s="218"/>
      <c r="C55" s="317"/>
      <c r="D55" s="317"/>
      <c r="E55" s="317"/>
      <c r="F55" s="317"/>
      <c r="G55" s="317"/>
      <c r="H55" s="190"/>
      <c r="I55" s="341"/>
      <c r="J55" s="343"/>
      <c r="K55" s="30"/>
      <c r="L55" s="30"/>
      <c r="M55" s="30"/>
      <c r="N55" s="30"/>
      <c r="O55" s="30"/>
      <c r="P55" s="30"/>
      <c r="Q55" s="30"/>
      <c r="R55" s="30"/>
      <c r="S55" s="30"/>
    </row>
    <row r="56" spans="1:19" ht="25.15" customHeight="1" x14ac:dyDescent="0.25">
      <c r="B56" s="218"/>
      <c r="C56" s="317"/>
      <c r="D56" s="317"/>
      <c r="E56" s="317"/>
      <c r="F56" s="317"/>
      <c r="G56" s="317"/>
      <c r="H56" s="190"/>
      <c r="I56" s="341"/>
      <c r="J56" s="343"/>
      <c r="K56" s="30"/>
      <c r="L56" s="30"/>
      <c r="M56" s="30"/>
      <c r="N56" s="30"/>
      <c r="O56" s="30"/>
      <c r="P56" s="30"/>
      <c r="Q56" s="30"/>
      <c r="R56" s="30"/>
      <c r="S56" s="30"/>
    </row>
    <row r="57" spans="1:19" ht="25.15" customHeight="1" x14ac:dyDescent="0.25">
      <c r="B57" s="218"/>
      <c r="C57" s="341"/>
      <c r="D57" s="342"/>
      <c r="E57" s="342"/>
      <c r="F57" s="342"/>
      <c r="G57" s="343"/>
      <c r="H57" s="190"/>
      <c r="I57" s="341"/>
      <c r="J57" s="343"/>
      <c r="K57" s="30"/>
      <c r="L57" s="30"/>
      <c r="M57" s="30"/>
      <c r="N57" s="30"/>
      <c r="O57" s="30"/>
      <c r="P57" s="30"/>
      <c r="Q57" s="30"/>
      <c r="R57" s="30"/>
      <c r="S57" s="30"/>
    </row>
    <row r="58" spans="1:19" ht="70.150000000000006" customHeight="1" x14ac:dyDescent="0.25">
      <c r="A58" s="32" t="s">
        <v>279</v>
      </c>
      <c r="B58" s="395" t="s">
        <v>278</v>
      </c>
      <c r="C58" s="396"/>
      <c r="D58" s="396"/>
      <c r="E58" s="396"/>
      <c r="F58" s="396"/>
      <c r="G58" s="396"/>
      <c r="H58" s="397"/>
      <c r="I58" s="393"/>
      <c r="J58" s="394"/>
      <c r="K58" s="30"/>
      <c r="L58" s="30"/>
      <c r="M58" s="30"/>
      <c r="N58" s="30"/>
      <c r="O58" s="30"/>
      <c r="P58" s="30"/>
      <c r="Q58" s="30"/>
      <c r="R58" s="30"/>
      <c r="S58" s="30"/>
    </row>
    <row r="59" spans="1:19" ht="67.900000000000006" customHeight="1" x14ac:dyDescent="0.25">
      <c r="B59" s="37" t="s">
        <v>75</v>
      </c>
      <c r="C59" s="384" t="s">
        <v>276</v>
      </c>
      <c r="D59" s="384"/>
      <c r="E59" s="384"/>
      <c r="F59" s="384"/>
      <c r="G59" s="384"/>
      <c r="H59" s="38" t="s">
        <v>277</v>
      </c>
      <c r="I59" s="385" t="s">
        <v>261</v>
      </c>
      <c r="J59" s="386"/>
      <c r="K59" s="30"/>
      <c r="L59" s="30"/>
      <c r="M59" s="30"/>
      <c r="N59" s="30"/>
      <c r="O59" s="30"/>
      <c r="P59" s="30"/>
      <c r="Q59" s="30"/>
      <c r="R59" s="30"/>
      <c r="S59" s="30"/>
    </row>
    <row r="60" spans="1:19" ht="25.15" customHeight="1" x14ac:dyDescent="0.25">
      <c r="B60" s="218"/>
      <c r="C60" s="317"/>
      <c r="D60" s="317"/>
      <c r="E60" s="317"/>
      <c r="F60" s="317"/>
      <c r="G60" s="317"/>
      <c r="H60" s="190"/>
      <c r="I60" s="317"/>
      <c r="J60" s="317"/>
      <c r="K60" s="30"/>
      <c r="L60" s="30"/>
      <c r="M60" s="30"/>
      <c r="N60" s="30"/>
      <c r="O60" s="30"/>
      <c r="P60" s="30"/>
      <c r="Q60" s="30"/>
      <c r="R60" s="30"/>
      <c r="S60" s="30"/>
    </row>
    <row r="61" spans="1:19" ht="25.15" customHeight="1" x14ac:dyDescent="0.25">
      <c r="B61" s="218"/>
      <c r="C61" s="317"/>
      <c r="D61" s="317"/>
      <c r="E61" s="317"/>
      <c r="F61" s="317"/>
      <c r="G61" s="317"/>
      <c r="H61" s="190"/>
      <c r="I61" s="317"/>
      <c r="J61" s="317"/>
      <c r="K61" s="30"/>
      <c r="L61" s="30"/>
      <c r="M61" s="30"/>
      <c r="N61" s="30"/>
      <c r="O61" s="30"/>
      <c r="P61" s="30"/>
      <c r="Q61" s="30"/>
      <c r="R61" s="30"/>
      <c r="S61" s="30"/>
    </row>
    <row r="62" spans="1:19" ht="25.15" customHeight="1" x14ac:dyDescent="0.25">
      <c r="B62" s="218"/>
      <c r="C62" s="317"/>
      <c r="D62" s="317"/>
      <c r="E62" s="317"/>
      <c r="F62" s="317"/>
      <c r="G62" s="317"/>
      <c r="H62" s="190"/>
      <c r="I62" s="317"/>
      <c r="J62" s="317"/>
      <c r="K62" s="30"/>
      <c r="L62" s="30"/>
      <c r="M62" s="30"/>
      <c r="N62" s="30"/>
      <c r="O62" s="30"/>
      <c r="P62" s="30"/>
      <c r="Q62" s="30"/>
      <c r="R62" s="30"/>
      <c r="S62" s="30"/>
    </row>
    <row r="63" spans="1:19" ht="25.15" customHeight="1" x14ac:dyDescent="0.25">
      <c r="B63" s="218"/>
      <c r="C63" s="317"/>
      <c r="D63" s="317"/>
      <c r="E63" s="317"/>
      <c r="F63" s="317"/>
      <c r="G63" s="317"/>
      <c r="H63" s="190"/>
      <c r="I63" s="317"/>
      <c r="J63" s="317"/>
      <c r="K63" s="30"/>
      <c r="L63" s="30"/>
      <c r="M63" s="30"/>
      <c r="N63" s="30"/>
      <c r="O63" s="30"/>
      <c r="P63" s="30"/>
      <c r="Q63" s="30"/>
      <c r="R63" s="30"/>
      <c r="S63" s="30"/>
    </row>
    <row r="64" spans="1:19" ht="25.15" customHeight="1" x14ac:dyDescent="0.25">
      <c r="B64" s="218"/>
      <c r="C64" s="317"/>
      <c r="D64" s="317"/>
      <c r="E64" s="317"/>
      <c r="F64" s="317"/>
      <c r="G64" s="317"/>
      <c r="H64" s="190"/>
      <c r="I64" s="317"/>
      <c r="J64" s="317"/>
      <c r="K64" s="30"/>
      <c r="L64" s="30"/>
      <c r="M64" s="30"/>
      <c r="N64" s="30"/>
      <c r="O64" s="30"/>
      <c r="P64" s="30"/>
      <c r="Q64" s="30"/>
      <c r="R64" s="30"/>
      <c r="S64" s="30"/>
    </row>
    <row r="65" spans="1:19" s="40" customFormat="1" ht="25.15" customHeight="1" x14ac:dyDescent="0.25">
      <c r="A65" s="39"/>
      <c r="B65" s="218"/>
      <c r="C65" s="317"/>
      <c r="D65" s="317"/>
      <c r="E65" s="317"/>
      <c r="F65" s="317"/>
      <c r="G65" s="317"/>
      <c r="H65" s="190"/>
      <c r="I65" s="317"/>
      <c r="J65" s="317"/>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93</v>
      </c>
      <c r="B67" s="389" t="s">
        <v>287</v>
      </c>
      <c r="C67" s="390"/>
      <c r="D67" s="390"/>
      <c r="E67" s="390"/>
      <c r="F67" s="390"/>
      <c r="G67" s="390"/>
      <c r="H67" s="390"/>
      <c r="I67" s="390"/>
      <c r="J67" s="390"/>
      <c r="K67" s="26"/>
      <c r="L67" s="26"/>
      <c r="M67" s="26"/>
      <c r="N67" s="26"/>
      <c r="O67" s="26"/>
      <c r="P67" s="26"/>
      <c r="Q67" s="26"/>
      <c r="R67" s="26"/>
      <c r="S67" s="26"/>
    </row>
    <row r="68" spans="1:19" ht="27.6" customHeight="1" x14ac:dyDescent="0.25">
      <c r="B68" s="391" t="s">
        <v>281</v>
      </c>
      <c r="C68" s="391"/>
      <c r="D68" s="391"/>
      <c r="E68" s="391"/>
      <c r="F68" s="391"/>
      <c r="G68" s="391" t="s">
        <v>282</v>
      </c>
      <c r="H68" s="391"/>
      <c r="I68" s="391" t="s">
        <v>283</v>
      </c>
      <c r="J68" s="391"/>
      <c r="K68" s="30"/>
      <c r="L68" s="30"/>
      <c r="M68" s="30"/>
      <c r="N68" s="30"/>
      <c r="O68" s="30"/>
      <c r="P68" s="30"/>
      <c r="Q68" s="30"/>
      <c r="R68" s="30"/>
      <c r="S68" s="30"/>
    </row>
    <row r="69" spans="1:19" ht="15.75" x14ac:dyDescent="0.25">
      <c r="B69" s="387" t="s">
        <v>284</v>
      </c>
      <c r="C69" s="387"/>
      <c r="D69" s="387"/>
      <c r="E69" s="387"/>
      <c r="F69" s="387"/>
      <c r="G69" s="388"/>
      <c r="H69" s="388"/>
      <c r="I69" s="388"/>
      <c r="J69" s="388"/>
      <c r="K69" s="30"/>
      <c r="L69" s="30"/>
      <c r="M69" s="30"/>
      <c r="N69" s="30"/>
      <c r="O69" s="30"/>
      <c r="P69" s="30"/>
      <c r="Q69" s="30"/>
      <c r="R69" s="30"/>
      <c r="S69" s="30"/>
    </row>
    <row r="70" spans="1:19" ht="15.75" x14ac:dyDescent="0.25">
      <c r="B70" s="387" t="s">
        <v>285</v>
      </c>
      <c r="C70" s="387"/>
      <c r="D70" s="387"/>
      <c r="E70" s="387"/>
      <c r="F70" s="387"/>
      <c r="G70" s="388"/>
      <c r="H70" s="388"/>
      <c r="I70" s="388"/>
      <c r="J70" s="388"/>
      <c r="K70" s="30"/>
      <c r="L70" s="30"/>
      <c r="M70" s="30"/>
      <c r="N70" s="30"/>
      <c r="O70" s="30"/>
      <c r="P70" s="30"/>
      <c r="Q70" s="30"/>
      <c r="R70" s="30"/>
      <c r="S70" s="30"/>
    </row>
    <row r="71" spans="1:19" ht="15.75" x14ac:dyDescent="0.25">
      <c r="B71" s="387" t="s">
        <v>286</v>
      </c>
      <c r="C71" s="387"/>
      <c r="D71" s="387"/>
      <c r="E71" s="387"/>
      <c r="F71" s="387"/>
      <c r="G71" s="388"/>
      <c r="H71" s="388"/>
      <c r="I71" s="388"/>
      <c r="J71" s="388"/>
      <c r="K71" s="30"/>
      <c r="L71" s="30"/>
      <c r="M71" s="30"/>
      <c r="N71" s="30"/>
      <c r="O71" s="30"/>
      <c r="P71" s="30"/>
      <c r="Q71" s="30"/>
      <c r="R71" s="30"/>
      <c r="S71" s="30"/>
    </row>
    <row r="72" spans="1:19" ht="15.75" x14ac:dyDescent="0.25">
      <c r="B72" s="392"/>
      <c r="C72" s="392"/>
      <c r="D72" s="392"/>
      <c r="E72" s="392"/>
      <c r="F72" s="392"/>
      <c r="G72" s="392"/>
      <c r="H72" s="392"/>
      <c r="I72" s="392"/>
      <c r="J72" s="392"/>
      <c r="K72" s="30"/>
      <c r="L72" s="30"/>
      <c r="M72" s="30"/>
      <c r="N72" s="30"/>
      <c r="O72" s="30"/>
      <c r="P72" s="30"/>
      <c r="Q72" s="30"/>
      <c r="R72" s="30"/>
      <c r="S72" s="30"/>
    </row>
    <row r="73" spans="1:19" ht="80.45" customHeight="1" x14ac:dyDescent="0.25">
      <c r="A73" s="32" t="s">
        <v>95</v>
      </c>
      <c r="B73" s="398" t="s">
        <v>289</v>
      </c>
      <c r="C73" s="390"/>
      <c r="D73" s="390"/>
      <c r="E73" s="390"/>
      <c r="F73" s="390"/>
      <c r="G73" s="390"/>
      <c r="H73" s="390"/>
      <c r="I73" s="390"/>
      <c r="J73" s="390"/>
      <c r="K73" s="30"/>
      <c r="L73" s="30"/>
      <c r="M73" s="30"/>
      <c r="N73" s="30"/>
      <c r="O73" s="30"/>
      <c r="P73" s="30"/>
      <c r="Q73" s="30"/>
      <c r="R73" s="30"/>
      <c r="S73" s="30"/>
    </row>
    <row r="74" spans="1:19" ht="37.9" customHeight="1" x14ac:dyDescent="0.25">
      <c r="A74" s="32" t="s">
        <v>292</v>
      </c>
      <c r="B74" s="399" t="s">
        <v>288</v>
      </c>
      <c r="C74" s="400"/>
      <c r="D74" s="400"/>
      <c r="E74" s="400"/>
      <c r="F74" s="400"/>
      <c r="G74" s="400"/>
      <c r="H74" s="401"/>
      <c r="I74" s="402"/>
      <c r="J74" s="403"/>
      <c r="K74" s="30"/>
      <c r="L74" s="30"/>
      <c r="M74" s="30"/>
      <c r="N74" s="30"/>
      <c r="O74" s="30"/>
      <c r="P74" s="30"/>
      <c r="Q74" s="30"/>
      <c r="R74" s="30"/>
      <c r="S74" s="30"/>
    </row>
    <row r="75" spans="1:19" ht="34.15" customHeight="1" x14ac:dyDescent="0.25">
      <c r="B75" s="391" t="s">
        <v>290</v>
      </c>
      <c r="C75" s="391"/>
      <c r="D75" s="391"/>
      <c r="E75" s="391"/>
      <c r="F75" s="391"/>
      <c r="G75" s="391"/>
      <c r="H75" s="391"/>
      <c r="I75" s="404" t="s">
        <v>291</v>
      </c>
      <c r="J75" s="404"/>
      <c r="K75" s="30"/>
      <c r="L75" s="30"/>
      <c r="M75" s="30"/>
      <c r="N75" s="30"/>
      <c r="O75" s="30"/>
      <c r="P75" s="30"/>
      <c r="Q75" s="30"/>
      <c r="R75" s="30"/>
      <c r="S75" s="30"/>
    </row>
    <row r="76" spans="1:19" ht="25.15" customHeight="1" x14ac:dyDescent="0.25">
      <c r="B76" s="317"/>
      <c r="C76" s="317"/>
      <c r="D76" s="317"/>
      <c r="E76" s="317"/>
      <c r="F76" s="317"/>
      <c r="G76" s="317"/>
      <c r="H76" s="317"/>
      <c r="I76" s="317"/>
      <c r="J76" s="317"/>
      <c r="K76" s="30"/>
      <c r="L76" s="30"/>
      <c r="M76" s="30"/>
      <c r="N76" s="30"/>
      <c r="O76" s="30"/>
      <c r="P76" s="30"/>
      <c r="Q76" s="30"/>
      <c r="R76" s="30"/>
      <c r="S76" s="30"/>
    </row>
    <row r="77" spans="1:19" ht="25.15" customHeight="1" x14ac:dyDescent="0.25">
      <c r="B77" s="317"/>
      <c r="C77" s="317"/>
      <c r="D77" s="317"/>
      <c r="E77" s="317"/>
      <c r="F77" s="317"/>
      <c r="G77" s="317"/>
      <c r="H77" s="317"/>
      <c r="I77" s="317"/>
      <c r="J77" s="317"/>
      <c r="K77" s="30"/>
      <c r="L77" s="30"/>
      <c r="M77" s="30"/>
      <c r="N77" s="30"/>
      <c r="O77" s="30"/>
      <c r="P77" s="30"/>
      <c r="Q77" s="30"/>
      <c r="R77" s="30"/>
      <c r="S77" s="30"/>
    </row>
    <row r="78" spans="1:19" ht="25.15" customHeight="1" x14ac:dyDescent="0.25">
      <c r="B78" s="317"/>
      <c r="C78" s="317"/>
      <c r="D78" s="317"/>
      <c r="E78" s="317"/>
      <c r="F78" s="317"/>
      <c r="G78" s="317"/>
      <c r="H78" s="317"/>
      <c r="I78" s="317"/>
      <c r="J78" s="317"/>
      <c r="K78" s="30"/>
      <c r="L78" s="30"/>
      <c r="M78" s="30"/>
      <c r="N78" s="30"/>
      <c r="O78" s="30"/>
      <c r="P78" s="30"/>
      <c r="Q78" s="30"/>
      <c r="R78" s="30"/>
      <c r="S78" s="30"/>
    </row>
    <row r="79" spans="1:19" ht="25.15" customHeight="1" x14ac:dyDescent="0.25">
      <c r="B79" s="317"/>
      <c r="C79" s="317"/>
      <c r="D79" s="317"/>
      <c r="E79" s="317"/>
      <c r="F79" s="317"/>
      <c r="G79" s="317"/>
      <c r="H79" s="317"/>
      <c r="I79" s="317"/>
      <c r="J79" s="317"/>
      <c r="K79" s="30"/>
      <c r="L79" s="30"/>
      <c r="M79" s="30"/>
      <c r="N79" s="30"/>
      <c r="O79" s="30"/>
      <c r="P79" s="30"/>
      <c r="Q79" s="30"/>
      <c r="R79" s="30"/>
      <c r="S79" s="30"/>
    </row>
    <row r="80" spans="1:19" ht="15.75" x14ac:dyDescent="0.25">
      <c r="B80" s="392"/>
      <c r="C80" s="392"/>
      <c r="D80" s="392"/>
      <c r="E80" s="392"/>
      <c r="F80" s="392"/>
      <c r="G80" s="392"/>
      <c r="H80" s="392"/>
      <c r="I80" s="392"/>
      <c r="J80" s="392"/>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zoomScale="70" zoomScaleNormal="70" workbookViewId="0">
      <selection activeCell="I16" sqref="I16"/>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293</v>
      </c>
      <c r="B2" s="43" t="s">
        <v>60</v>
      </c>
      <c r="C2" s="5"/>
      <c r="D2" s="5"/>
      <c r="E2" s="5"/>
      <c r="F2" s="5"/>
      <c r="G2" s="5"/>
      <c r="H2" s="5"/>
      <c r="I2" s="5"/>
      <c r="J2" s="5"/>
      <c r="K2" s="5"/>
      <c r="L2" s="5"/>
      <c r="M2" s="5"/>
      <c r="N2" s="5"/>
      <c r="O2" s="5"/>
      <c r="P2" s="5"/>
    </row>
    <row r="3" spans="1:16" ht="63.75" customHeight="1" x14ac:dyDescent="0.25">
      <c r="A3" s="96" t="s">
        <v>61</v>
      </c>
      <c r="B3" s="97" t="s">
        <v>62</v>
      </c>
      <c r="C3" s="97" t="s">
        <v>67</v>
      </c>
      <c r="D3" s="499" t="s">
        <v>63</v>
      </c>
      <c r="E3" s="426" t="s">
        <v>64</v>
      </c>
      <c r="F3" s="428" t="s">
        <v>65</v>
      </c>
      <c r="G3" s="428" t="s">
        <v>66</v>
      </c>
      <c r="H3" s="5"/>
      <c r="I3" s="5"/>
      <c r="J3" s="5"/>
      <c r="K3" s="5"/>
      <c r="L3" s="5"/>
      <c r="M3" s="5"/>
      <c r="N3" s="5"/>
      <c r="O3" s="5"/>
      <c r="P3" s="5"/>
    </row>
    <row r="4" spans="1:16" ht="33" customHeight="1" x14ac:dyDescent="0.25">
      <c r="A4" s="426" t="s">
        <v>68</v>
      </c>
      <c r="B4" s="426"/>
      <c r="C4" s="243"/>
      <c r="D4" s="175">
        <f>SUMIF(D6:D78, "Taip", C6:C78)</f>
        <v>0</v>
      </c>
      <c r="E4" s="426"/>
      <c r="F4" s="428"/>
      <c r="G4" s="428"/>
      <c r="H4" s="95"/>
      <c r="I4" s="5"/>
      <c r="J4" s="5"/>
      <c r="K4" s="5"/>
      <c r="L4" s="5"/>
      <c r="M4" s="5"/>
      <c r="N4" s="5"/>
      <c r="O4" s="5"/>
      <c r="P4" s="5"/>
    </row>
    <row r="5" spans="1:16" ht="30" customHeight="1" x14ac:dyDescent="0.25">
      <c r="A5" s="240" t="s">
        <v>837</v>
      </c>
      <c r="B5" s="501" t="s">
        <v>961</v>
      </c>
      <c r="C5" s="501"/>
      <c r="D5" s="501"/>
      <c r="E5" s="501"/>
      <c r="F5" s="498" t="s">
        <v>962</v>
      </c>
      <c r="G5" s="498" t="s">
        <v>963</v>
      </c>
      <c r="H5" s="427"/>
      <c r="I5" s="427"/>
      <c r="J5" s="5"/>
      <c r="K5" s="5"/>
      <c r="L5" s="5"/>
      <c r="M5" s="5"/>
      <c r="N5" s="5"/>
      <c r="O5" s="5"/>
      <c r="P5" s="5"/>
    </row>
    <row r="6" spans="1:16" ht="81.75" customHeight="1" x14ac:dyDescent="0.25">
      <c r="A6" s="241" t="s">
        <v>627</v>
      </c>
      <c r="B6" s="239" t="s">
        <v>985</v>
      </c>
      <c r="C6" s="239">
        <v>15</v>
      </c>
      <c r="D6" s="192"/>
      <c r="E6" s="218"/>
      <c r="F6" s="498"/>
      <c r="G6" s="498"/>
      <c r="H6" s="425"/>
      <c r="I6" s="425"/>
      <c r="J6" s="5"/>
      <c r="K6" s="5"/>
      <c r="L6" s="5"/>
      <c r="M6" s="5"/>
      <c r="N6" s="5"/>
      <c r="O6" s="5"/>
      <c r="P6" s="5"/>
    </row>
    <row r="7" spans="1:16" ht="30" customHeight="1" x14ac:dyDescent="0.25">
      <c r="A7" s="242" t="s">
        <v>836</v>
      </c>
      <c r="B7" s="502" t="s">
        <v>964</v>
      </c>
      <c r="C7" s="502"/>
      <c r="D7" s="502"/>
      <c r="E7" s="502"/>
      <c r="F7" s="500" t="s">
        <v>967</v>
      </c>
      <c r="G7" s="500" t="s">
        <v>968</v>
      </c>
      <c r="H7" s="167"/>
      <c r="I7" s="73"/>
      <c r="J7" s="5"/>
      <c r="K7" s="5"/>
      <c r="L7" s="5"/>
      <c r="M7" s="5"/>
      <c r="N7" s="5"/>
      <c r="O7" s="5"/>
      <c r="P7" s="5"/>
    </row>
    <row r="8" spans="1:16" ht="193.5" customHeight="1" x14ac:dyDescent="0.25">
      <c r="A8" s="241" t="s">
        <v>838</v>
      </c>
      <c r="B8" s="239" t="s">
        <v>965</v>
      </c>
      <c r="C8" s="239">
        <v>20</v>
      </c>
      <c r="D8" s="192"/>
      <c r="E8" s="218"/>
      <c r="F8" s="500"/>
      <c r="G8" s="500"/>
      <c r="H8" s="167"/>
      <c r="I8" s="73"/>
      <c r="J8" s="5"/>
      <c r="K8" s="5"/>
      <c r="L8" s="5"/>
      <c r="M8" s="5"/>
      <c r="N8" s="5"/>
      <c r="O8" s="5"/>
      <c r="P8" s="5"/>
    </row>
    <row r="9" spans="1:16" ht="37.5" customHeight="1" x14ac:dyDescent="0.25">
      <c r="A9" s="241" t="s">
        <v>839</v>
      </c>
      <c r="B9" s="239" t="s">
        <v>966</v>
      </c>
      <c r="C9" s="239">
        <v>15</v>
      </c>
      <c r="D9" s="192"/>
      <c r="E9" s="218"/>
      <c r="F9" s="500"/>
      <c r="G9" s="500"/>
      <c r="H9" s="5"/>
      <c r="I9" s="5"/>
      <c r="J9" s="5"/>
      <c r="K9" s="5"/>
      <c r="L9" s="5"/>
      <c r="M9" s="5"/>
      <c r="N9" s="5"/>
      <c r="O9" s="5"/>
      <c r="P9" s="5"/>
    </row>
    <row r="10" spans="1:16" ht="30" customHeight="1" x14ac:dyDescent="0.25">
      <c r="A10" s="242" t="s">
        <v>629</v>
      </c>
      <c r="B10" s="502" t="s">
        <v>969</v>
      </c>
      <c r="C10" s="502"/>
      <c r="D10" s="502"/>
      <c r="E10" s="502"/>
      <c r="F10" s="500" t="s">
        <v>970</v>
      </c>
      <c r="G10" s="500" t="s">
        <v>971</v>
      </c>
      <c r="H10" s="5"/>
      <c r="I10" s="5"/>
      <c r="J10" s="5"/>
      <c r="K10" s="5"/>
      <c r="L10" s="5"/>
      <c r="M10" s="5"/>
      <c r="N10" s="5"/>
      <c r="O10" s="5"/>
      <c r="P10" s="5"/>
    </row>
    <row r="11" spans="1:16" ht="74.25" customHeight="1" x14ac:dyDescent="0.25">
      <c r="A11" s="241" t="s">
        <v>840</v>
      </c>
      <c r="B11" s="239" t="s">
        <v>969</v>
      </c>
      <c r="C11" s="239">
        <v>20</v>
      </c>
      <c r="D11" s="192"/>
      <c r="E11" s="218"/>
      <c r="F11" s="500"/>
      <c r="G11" s="500"/>
      <c r="H11" s="5"/>
      <c r="I11" s="5"/>
      <c r="J11" s="5"/>
      <c r="K11" s="5"/>
      <c r="L11" s="5"/>
      <c r="M11" s="5"/>
      <c r="N11" s="5"/>
      <c r="O11" s="5"/>
      <c r="P11" s="5"/>
    </row>
    <row r="12" spans="1:16" ht="30" customHeight="1" x14ac:dyDescent="0.25">
      <c r="A12" s="242" t="s">
        <v>841</v>
      </c>
      <c r="B12" s="502" t="s">
        <v>972</v>
      </c>
      <c r="C12" s="502"/>
      <c r="D12" s="502"/>
      <c r="E12" s="502"/>
      <c r="F12" s="500" t="s">
        <v>975</v>
      </c>
      <c r="G12" s="500" t="s">
        <v>976</v>
      </c>
      <c r="H12" s="5"/>
      <c r="I12" s="5"/>
      <c r="J12" s="5"/>
      <c r="K12" s="5"/>
      <c r="L12" s="5"/>
      <c r="M12" s="5"/>
      <c r="N12" s="5"/>
      <c r="O12" s="5"/>
      <c r="P12" s="5"/>
    </row>
    <row r="13" spans="1:16" ht="30" customHeight="1" x14ac:dyDescent="0.25">
      <c r="A13" s="241" t="s">
        <v>845</v>
      </c>
      <c r="B13" s="239" t="s">
        <v>973</v>
      </c>
      <c r="C13" s="239">
        <v>20</v>
      </c>
      <c r="D13" s="192"/>
      <c r="E13" s="218"/>
      <c r="F13" s="500"/>
      <c r="G13" s="500"/>
      <c r="H13" s="5"/>
      <c r="I13" s="5"/>
      <c r="J13" s="5"/>
      <c r="K13" s="5"/>
      <c r="L13" s="5"/>
      <c r="M13" s="5"/>
      <c r="N13" s="5"/>
      <c r="O13" s="5"/>
      <c r="P13" s="5"/>
    </row>
    <row r="14" spans="1:16" ht="30" customHeight="1" x14ac:dyDescent="0.25">
      <c r="A14" s="241" t="s">
        <v>846</v>
      </c>
      <c r="B14" s="239" t="s">
        <v>974</v>
      </c>
      <c r="C14" s="239">
        <v>15</v>
      </c>
      <c r="D14" s="192"/>
      <c r="E14" s="218"/>
      <c r="F14" s="500"/>
      <c r="G14" s="500"/>
      <c r="H14" s="5"/>
      <c r="I14" s="5"/>
      <c r="J14" s="5"/>
      <c r="K14" s="5"/>
      <c r="L14" s="5"/>
      <c r="M14" s="5"/>
      <c r="N14" s="5"/>
      <c r="O14" s="5"/>
      <c r="P14" s="5"/>
    </row>
    <row r="15" spans="1:16" ht="30" customHeight="1" x14ac:dyDescent="0.25">
      <c r="A15" s="242" t="s">
        <v>847</v>
      </c>
      <c r="B15" s="502" t="s">
        <v>977</v>
      </c>
      <c r="C15" s="502"/>
      <c r="D15" s="502"/>
      <c r="E15" s="502"/>
      <c r="F15" s="500" t="s">
        <v>979</v>
      </c>
      <c r="G15" s="500" t="s">
        <v>980</v>
      </c>
      <c r="H15" s="5"/>
      <c r="I15" s="5"/>
      <c r="J15" s="5"/>
      <c r="K15" s="5"/>
      <c r="L15" s="5"/>
      <c r="M15" s="5"/>
      <c r="N15" s="5"/>
      <c r="O15" s="5"/>
      <c r="P15" s="5"/>
    </row>
    <row r="16" spans="1:16" ht="201" customHeight="1" x14ac:dyDescent="0.25">
      <c r="A16" s="241" t="s">
        <v>848</v>
      </c>
      <c r="B16" s="239" t="s">
        <v>978</v>
      </c>
      <c r="C16" s="239">
        <v>10</v>
      </c>
      <c r="D16" s="192"/>
      <c r="E16" s="218"/>
      <c r="F16" s="500"/>
      <c r="G16" s="500"/>
      <c r="H16" s="5"/>
      <c r="I16" s="5"/>
      <c r="J16" s="5"/>
      <c r="K16" s="5"/>
      <c r="L16" s="5"/>
      <c r="M16" s="5"/>
      <c r="N16" s="5"/>
      <c r="O16" s="5"/>
      <c r="P16" s="5"/>
    </row>
    <row r="17" spans="1:16" ht="30" customHeight="1" x14ac:dyDescent="0.25">
      <c r="A17" s="242" t="s">
        <v>849</v>
      </c>
      <c r="B17" s="502" t="s">
        <v>981</v>
      </c>
      <c r="C17" s="502"/>
      <c r="D17" s="502"/>
      <c r="E17" s="502"/>
      <c r="F17" s="500" t="s">
        <v>983</v>
      </c>
      <c r="G17" s="500" t="s">
        <v>984</v>
      </c>
      <c r="H17" s="5"/>
      <c r="I17" s="5"/>
      <c r="J17" s="5"/>
      <c r="K17" s="5"/>
      <c r="L17" s="5"/>
      <c r="M17" s="5"/>
      <c r="N17" s="5"/>
      <c r="O17" s="5"/>
      <c r="P17" s="5"/>
    </row>
    <row r="18" spans="1:16" ht="167.25" customHeight="1" x14ac:dyDescent="0.25">
      <c r="A18" s="241" t="s">
        <v>850</v>
      </c>
      <c r="B18" s="239" t="s">
        <v>982</v>
      </c>
      <c r="C18" s="239">
        <v>15</v>
      </c>
      <c r="D18" s="192"/>
      <c r="E18" s="218"/>
      <c r="F18" s="500"/>
      <c r="G18" s="500"/>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24">
    <mergeCell ref="G17:G18"/>
    <mergeCell ref="B5:E5"/>
    <mergeCell ref="B7:E7"/>
    <mergeCell ref="B10:E10"/>
    <mergeCell ref="B12:E12"/>
    <mergeCell ref="F5:F6"/>
    <mergeCell ref="G10:G11"/>
    <mergeCell ref="F12:F14"/>
    <mergeCell ref="G12:G14"/>
    <mergeCell ref="G15:G16"/>
    <mergeCell ref="F17:F18"/>
    <mergeCell ref="B15:E15"/>
    <mergeCell ref="B17:E17"/>
    <mergeCell ref="F15:F16"/>
    <mergeCell ref="F7:F9"/>
    <mergeCell ref="F10:F11"/>
    <mergeCell ref="G7:G9"/>
    <mergeCell ref="H6:I6"/>
    <mergeCell ref="A4:B4"/>
    <mergeCell ref="H5:I5"/>
    <mergeCell ref="E3:E4"/>
    <mergeCell ref="F3:F4"/>
    <mergeCell ref="G3:G4"/>
    <mergeCell ref="G5:G6"/>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E9 E11 E13:E14 E16 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17 F7 F10 F12 F1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17 G7 G10 G12 G1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7:E7 B10:E10 B12:E12 B15:E15 B17:E17" xr:uid="{DB13DD0D-73BD-4457-A943-98E986AA5D09}"/>
    <dataValidation allowBlank="1" showInputMessage="1" showErrorMessage="1" prompt="Neužpildyti pertekliniai formos laukai tiesiog nepildomi arba jų pildomose vietose dedami brūkšniai" sqref="B8:B9 B11 B13:B14 B16 B18 B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D8:D9 D11 D13:D14 D16 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I4" sqref="I4"/>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294</v>
      </c>
      <c r="B2" s="49" t="s">
        <v>125</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71</v>
      </c>
      <c r="H4" s="52" t="s">
        <v>70</v>
      </c>
      <c r="I4" s="53">
        <f>100-I5</f>
        <v>100</v>
      </c>
    </row>
    <row r="5" spans="1:18" x14ac:dyDescent="0.2">
      <c r="A5" s="54"/>
      <c r="B5" s="8" t="s">
        <v>108</v>
      </c>
      <c r="H5" s="52" t="s">
        <v>72</v>
      </c>
      <c r="I5" s="9"/>
    </row>
    <row r="6" spans="1:18" x14ac:dyDescent="0.2">
      <c r="A6" s="174" t="s">
        <v>74</v>
      </c>
      <c r="B6" s="172"/>
    </row>
    <row r="7" spans="1:18" x14ac:dyDescent="0.2">
      <c r="A7" s="171"/>
      <c r="B7" s="173"/>
      <c r="K7" s="55"/>
      <c r="L7" s="55"/>
      <c r="M7" s="55"/>
    </row>
    <row r="8" spans="1:18" x14ac:dyDescent="0.2">
      <c r="A8" s="56"/>
      <c r="F8" s="46"/>
      <c r="G8" s="46"/>
      <c r="H8" s="46"/>
      <c r="I8" s="46"/>
    </row>
    <row r="9" spans="1:18" ht="92.25" customHeight="1" x14ac:dyDescent="0.2">
      <c r="A9" s="57" t="s">
        <v>75</v>
      </c>
      <c r="B9" s="57" t="s">
        <v>76</v>
      </c>
      <c r="C9" s="57" t="s">
        <v>77</v>
      </c>
      <c r="D9" s="57" t="s">
        <v>78</v>
      </c>
      <c r="E9" s="57" t="s">
        <v>79</v>
      </c>
      <c r="F9" s="57" t="s">
        <v>80</v>
      </c>
      <c r="G9" s="57" t="s">
        <v>81</v>
      </c>
      <c r="H9" s="57" t="s">
        <v>82</v>
      </c>
      <c r="I9" s="57" t="s">
        <v>83</v>
      </c>
      <c r="J9" s="58" t="s">
        <v>232</v>
      </c>
      <c r="K9" s="58" t="s">
        <v>240</v>
      </c>
      <c r="L9" s="429" t="s">
        <v>556</v>
      </c>
      <c r="M9" s="430"/>
      <c r="N9" s="58" t="s">
        <v>241</v>
      </c>
    </row>
    <row r="10" spans="1:18" s="13" customFormat="1" ht="60.6" customHeight="1" x14ac:dyDescent="0.2">
      <c r="A10" s="200" t="s">
        <v>237</v>
      </c>
      <c r="B10" s="201" t="s">
        <v>545</v>
      </c>
      <c r="C10" s="10">
        <f>SUM(C11:C23)</f>
        <v>0</v>
      </c>
      <c r="D10" s="11"/>
      <c r="E10" s="10">
        <f>SUM(E11:E23)</f>
        <v>0</v>
      </c>
      <c r="F10" s="10">
        <f>SUM(F11:F23)</f>
        <v>0</v>
      </c>
      <c r="G10" s="10">
        <f>SUM(G11:G23)</f>
        <v>0</v>
      </c>
      <c r="H10" s="10">
        <f>SUM(H11:H23)</f>
        <v>0</v>
      </c>
      <c r="I10" s="10">
        <f>SUM(I11:I23)</f>
        <v>0</v>
      </c>
      <c r="J10" s="11"/>
      <c r="K10" s="12"/>
      <c r="L10" s="199" t="s">
        <v>557</v>
      </c>
      <c r="M10" s="199" t="s">
        <v>558</v>
      </c>
      <c r="N10" s="217"/>
    </row>
    <row r="11" spans="1:18" ht="31.9" customHeight="1" x14ac:dyDescent="0.2">
      <c r="A11" s="59" t="s">
        <v>322</v>
      </c>
      <c r="B11" s="202"/>
      <c r="C11" s="219">
        <f t="shared" ref="C11:C23" si="0">ROUND(F11/(1+D11/100), 2)</f>
        <v>0</v>
      </c>
      <c r="D11" s="211"/>
      <c r="E11" s="219">
        <f t="shared" ref="E11:E23" si="1">F11-C11</f>
        <v>0</v>
      </c>
      <c r="F11" s="212"/>
      <c r="G11" s="212"/>
      <c r="H11" s="219">
        <f>IF(Sąrašai!pvm_tipas=2,$C11,$F11)</f>
        <v>0</v>
      </c>
      <c r="I11" s="219">
        <f>ROUND(H11*I$5/100,2)</f>
        <v>0</v>
      </c>
      <c r="J11" s="202"/>
      <c r="K11" s="213"/>
      <c r="L11" s="244"/>
      <c r="M11" s="245"/>
      <c r="N11" s="202"/>
      <c r="O11" s="126"/>
    </row>
    <row r="12" spans="1:18" ht="31.9" customHeight="1" x14ac:dyDescent="0.2">
      <c r="A12" s="59" t="s">
        <v>323</v>
      </c>
      <c r="B12" s="202"/>
      <c r="C12" s="219">
        <f t="shared" si="0"/>
        <v>0</v>
      </c>
      <c r="D12" s="211"/>
      <c r="E12" s="219">
        <f t="shared" si="1"/>
        <v>0</v>
      </c>
      <c r="F12" s="212"/>
      <c r="G12" s="212"/>
      <c r="H12" s="219">
        <f>IF(Sąrašai!pvm_tipas=2,$C12,$F12)</f>
        <v>0</v>
      </c>
      <c r="I12" s="219">
        <f>ROUND(H12*I$5/100,2)</f>
        <v>0</v>
      </c>
      <c r="J12" s="202"/>
      <c r="K12" s="213"/>
      <c r="L12" s="246"/>
      <c r="M12" s="247"/>
      <c r="N12" s="202"/>
      <c r="O12" s="168"/>
      <c r="P12" s="169"/>
      <c r="Q12" s="169"/>
      <c r="R12" s="169"/>
    </row>
    <row r="13" spans="1:18" ht="31.9" customHeight="1" x14ac:dyDescent="0.2">
      <c r="A13" s="59" t="s">
        <v>324</v>
      </c>
      <c r="B13" s="202"/>
      <c r="C13" s="219">
        <f t="shared" si="0"/>
        <v>0</v>
      </c>
      <c r="D13" s="211"/>
      <c r="E13" s="219">
        <f t="shared" si="1"/>
        <v>0</v>
      </c>
      <c r="F13" s="212"/>
      <c r="G13" s="212"/>
      <c r="H13" s="219">
        <f>IF(Sąrašai!pvm_tipas=2,$C13,$F13)</f>
        <v>0</v>
      </c>
      <c r="I13" s="219">
        <f t="shared" ref="I13:I23" si="2">ROUND(H13*I$5/100,2)</f>
        <v>0</v>
      </c>
      <c r="J13" s="202"/>
      <c r="K13" s="213"/>
      <c r="L13" s="246"/>
      <c r="M13" s="247"/>
      <c r="N13" s="202"/>
      <c r="O13" s="170"/>
      <c r="P13" s="169"/>
      <c r="Q13" s="169"/>
      <c r="R13" s="169"/>
    </row>
    <row r="14" spans="1:18" ht="31.9" customHeight="1" x14ac:dyDescent="0.2">
      <c r="A14" s="59" t="s">
        <v>325</v>
      </c>
      <c r="B14" s="202"/>
      <c r="C14" s="219">
        <f t="shared" si="0"/>
        <v>0</v>
      </c>
      <c r="D14" s="211"/>
      <c r="E14" s="219">
        <f t="shared" si="1"/>
        <v>0</v>
      </c>
      <c r="F14" s="212"/>
      <c r="G14" s="212"/>
      <c r="H14" s="219">
        <f>IF(Sąrašai!pvm_tipas=2,$C14,$F14)</f>
        <v>0</v>
      </c>
      <c r="I14" s="219">
        <f t="shared" si="2"/>
        <v>0</v>
      </c>
      <c r="J14" s="202"/>
      <c r="K14" s="213"/>
      <c r="L14" s="246"/>
      <c r="M14" s="247"/>
      <c r="N14" s="202"/>
      <c r="O14" s="170"/>
      <c r="P14" s="169"/>
      <c r="Q14" s="169"/>
      <c r="R14" s="169"/>
    </row>
    <row r="15" spans="1:18" ht="31.9" customHeight="1" x14ac:dyDescent="0.2">
      <c r="A15" s="59" t="s">
        <v>326</v>
      </c>
      <c r="B15" s="202"/>
      <c r="C15" s="219">
        <f t="shared" si="0"/>
        <v>0</v>
      </c>
      <c r="D15" s="211"/>
      <c r="E15" s="219">
        <f t="shared" si="1"/>
        <v>0</v>
      </c>
      <c r="F15" s="212"/>
      <c r="G15" s="212"/>
      <c r="H15" s="219">
        <f>IF(Sąrašai!pvm_tipas=2,$C15,$F15)</f>
        <v>0</v>
      </c>
      <c r="I15" s="219">
        <f t="shared" si="2"/>
        <v>0</v>
      </c>
      <c r="J15" s="202"/>
      <c r="K15" s="213"/>
      <c r="L15" s="246"/>
      <c r="M15" s="247"/>
      <c r="N15" s="202"/>
      <c r="O15" s="170"/>
      <c r="P15" s="169"/>
      <c r="Q15" s="169"/>
      <c r="R15" s="169"/>
    </row>
    <row r="16" spans="1:18" ht="31.9" customHeight="1" x14ac:dyDescent="0.2">
      <c r="A16" s="59" t="s">
        <v>327</v>
      </c>
      <c r="B16" s="202"/>
      <c r="C16" s="219">
        <f t="shared" si="0"/>
        <v>0</v>
      </c>
      <c r="D16" s="211"/>
      <c r="E16" s="219">
        <f t="shared" si="1"/>
        <v>0</v>
      </c>
      <c r="F16" s="212"/>
      <c r="G16" s="212"/>
      <c r="H16" s="219">
        <f>IF(Sąrašai!pvm_tipas=2,$C16,$F16)</f>
        <v>0</v>
      </c>
      <c r="I16" s="219">
        <f t="shared" si="2"/>
        <v>0</v>
      </c>
      <c r="J16" s="202"/>
      <c r="K16" s="213"/>
      <c r="L16" s="246"/>
      <c r="M16" s="247"/>
      <c r="N16" s="202"/>
      <c r="O16" s="170"/>
      <c r="P16" s="169"/>
      <c r="Q16" s="169"/>
      <c r="R16" s="169"/>
    </row>
    <row r="17" spans="1:14" ht="31.9" customHeight="1" x14ac:dyDescent="0.2">
      <c r="A17" s="59" t="s">
        <v>328</v>
      </c>
      <c r="B17" s="202"/>
      <c r="C17" s="219">
        <f t="shared" si="0"/>
        <v>0</v>
      </c>
      <c r="D17" s="211"/>
      <c r="E17" s="219">
        <f t="shared" si="1"/>
        <v>0</v>
      </c>
      <c r="F17" s="212"/>
      <c r="G17" s="212"/>
      <c r="H17" s="219">
        <f>IF(Sąrašai!pvm_tipas=2,$C17,$F17)</f>
        <v>0</v>
      </c>
      <c r="I17" s="219">
        <f t="shared" si="2"/>
        <v>0</v>
      </c>
      <c r="J17" s="202"/>
      <c r="K17" s="213"/>
      <c r="L17" s="246"/>
      <c r="M17" s="247"/>
      <c r="N17" s="202"/>
    </row>
    <row r="18" spans="1:14" ht="31.9" customHeight="1" x14ac:dyDescent="0.2">
      <c r="A18" s="59" t="s">
        <v>329</v>
      </c>
      <c r="B18" s="202"/>
      <c r="C18" s="219">
        <f t="shared" si="0"/>
        <v>0</v>
      </c>
      <c r="D18" s="211"/>
      <c r="E18" s="219">
        <f t="shared" si="1"/>
        <v>0</v>
      </c>
      <c r="F18" s="212"/>
      <c r="G18" s="212"/>
      <c r="H18" s="219">
        <f>IF(Sąrašai!pvm_tipas=2,$C18,$F18)</f>
        <v>0</v>
      </c>
      <c r="I18" s="219">
        <f t="shared" si="2"/>
        <v>0</v>
      </c>
      <c r="J18" s="202"/>
      <c r="K18" s="213"/>
      <c r="L18" s="246"/>
      <c r="M18" s="247"/>
      <c r="N18" s="202"/>
    </row>
    <row r="19" spans="1:14" ht="31.9" customHeight="1" x14ac:dyDescent="0.2">
      <c r="A19" s="59" t="s">
        <v>330</v>
      </c>
      <c r="B19" s="202"/>
      <c r="C19" s="219">
        <f t="shared" si="0"/>
        <v>0</v>
      </c>
      <c r="D19" s="211"/>
      <c r="E19" s="219">
        <f t="shared" si="1"/>
        <v>0</v>
      </c>
      <c r="F19" s="212"/>
      <c r="G19" s="212"/>
      <c r="H19" s="219">
        <f>IF(Sąrašai!pvm_tipas=2,$C19,$F19)</f>
        <v>0</v>
      </c>
      <c r="I19" s="219">
        <f t="shared" si="2"/>
        <v>0</v>
      </c>
      <c r="J19" s="202"/>
      <c r="K19" s="213"/>
      <c r="L19" s="246"/>
      <c r="M19" s="247"/>
      <c r="N19" s="202"/>
    </row>
    <row r="20" spans="1:14" ht="31.9" customHeight="1" x14ac:dyDescent="0.2">
      <c r="A20" s="59" t="s">
        <v>331</v>
      </c>
      <c r="B20" s="202"/>
      <c r="C20" s="219">
        <f t="shared" si="0"/>
        <v>0</v>
      </c>
      <c r="D20" s="211"/>
      <c r="E20" s="219">
        <f t="shared" si="1"/>
        <v>0</v>
      </c>
      <c r="F20" s="212"/>
      <c r="G20" s="212"/>
      <c r="H20" s="219">
        <f>IF(Sąrašai!pvm_tipas=2,$C20,$F20)</f>
        <v>0</v>
      </c>
      <c r="I20" s="219">
        <f t="shared" si="2"/>
        <v>0</v>
      </c>
      <c r="J20" s="202"/>
      <c r="K20" s="213"/>
      <c r="L20" s="246"/>
      <c r="M20" s="247"/>
      <c r="N20" s="202"/>
    </row>
    <row r="21" spans="1:14" ht="31.9" customHeight="1" x14ac:dyDescent="0.2">
      <c r="A21" s="59" t="s">
        <v>542</v>
      </c>
      <c r="B21" s="202"/>
      <c r="C21" s="219">
        <f t="shared" si="0"/>
        <v>0</v>
      </c>
      <c r="D21" s="211"/>
      <c r="E21" s="219">
        <f t="shared" si="1"/>
        <v>0</v>
      </c>
      <c r="F21" s="212"/>
      <c r="G21" s="212"/>
      <c r="H21" s="219">
        <f>IF(Sąrašai!pvm_tipas=2,$C21,$F21)</f>
        <v>0</v>
      </c>
      <c r="I21" s="219">
        <f t="shared" si="2"/>
        <v>0</v>
      </c>
      <c r="J21" s="202"/>
      <c r="K21" s="213"/>
      <c r="L21" s="246"/>
      <c r="M21" s="247"/>
      <c r="N21" s="202"/>
    </row>
    <row r="22" spans="1:14" ht="31.9" customHeight="1" x14ac:dyDescent="0.2">
      <c r="A22" s="59" t="s">
        <v>543</v>
      </c>
      <c r="B22" s="202"/>
      <c r="C22" s="219">
        <f t="shared" si="0"/>
        <v>0</v>
      </c>
      <c r="D22" s="211"/>
      <c r="E22" s="219">
        <f t="shared" si="1"/>
        <v>0</v>
      </c>
      <c r="F22" s="212"/>
      <c r="G22" s="212"/>
      <c r="H22" s="219">
        <f>IF(Sąrašai!pvm_tipas=2,$C22,$F22)</f>
        <v>0</v>
      </c>
      <c r="I22" s="219">
        <f t="shared" si="2"/>
        <v>0</v>
      </c>
      <c r="J22" s="202"/>
      <c r="K22" s="213"/>
      <c r="L22" s="246"/>
      <c r="M22" s="247"/>
      <c r="N22" s="202"/>
    </row>
    <row r="23" spans="1:14" ht="31.9" customHeight="1" x14ac:dyDescent="0.2">
      <c r="A23" s="59" t="s">
        <v>544</v>
      </c>
      <c r="B23" s="202"/>
      <c r="C23" s="219">
        <f t="shared" si="0"/>
        <v>0</v>
      </c>
      <c r="D23" s="211"/>
      <c r="E23" s="219">
        <f t="shared" si="1"/>
        <v>0</v>
      </c>
      <c r="F23" s="212"/>
      <c r="G23" s="212"/>
      <c r="H23" s="219">
        <f>IF(Sąrašai!pvm_tipas=2,$C23,$F23)</f>
        <v>0</v>
      </c>
      <c r="I23" s="219">
        <f t="shared" si="2"/>
        <v>0</v>
      </c>
      <c r="J23" s="202"/>
      <c r="K23" s="213"/>
      <c r="L23" s="246"/>
      <c r="M23" s="247"/>
      <c r="N23" s="202"/>
    </row>
    <row r="24" spans="1:14" s="60" customFormat="1" ht="31.9" customHeight="1" x14ac:dyDescent="0.2">
      <c r="A24" s="58" t="s">
        <v>238</v>
      </c>
      <c r="B24" s="203" t="s">
        <v>546</v>
      </c>
      <c r="C24" s="220">
        <f>SUM(C25:C34)</f>
        <v>0</v>
      </c>
      <c r="D24" s="221"/>
      <c r="E24" s="220">
        <f>SUM(E25:E34)</f>
        <v>0</v>
      </c>
      <c r="F24" s="220">
        <f>SUM(F25:F34)</f>
        <v>0</v>
      </c>
      <c r="G24" s="220">
        <f>SUM(G25:G34)</f>
        <v>0</v>
      </c>
      <c r="H24" s="220">
        <f t="shared" ref="H24:I24" si="3">SUM(H25:H34)</f>
        <v>0</v>
      </c>
      <c r="I24" s="220">
        <f t="shared" si="3"/>
        <v>0</v>
      </c>
      <c r="J24" s="214"/>
      <c r="K24" s="214"/>
      <c r="L24" s="248"/>
      <c r="M24" s="249"/>
      <c r="N24" s="214"/>
    </row>
    <row r="25" spans="1:14" ht="31.9" customHeight="1" x14ac:dyDescent="0.2">
      <c r="A25" s="59" t="s">
        <v>332</v>
      </c>
      <c r="B25" s="202"/>
      <c r="C25" s="219">
        <f t="shared" ref="C25:C45" si="4">ROUND(F25/(1+D25/100), 2)</f>
        <v>0</v>
      </c>
      <c r="D25" s="211"/>
      <c r="E25" s="219">
        <f t="shared" ref="E25:E45" si="5">F25-C25</f>
        <v>0</v>
      </c>
      <c r="F25" s="212"/>
      <c r="G25" s="212"/>
      <c r="H25" s="219">
        <f>IF(Sąrašai!pvm_tipas=2,$C25,$F25)</f>
        <v>0</v>
      </c>
      <c r="I25" s="219">
        <f>ROUND(H25*I$5/100,2)</f>
        <v>0</v>
      </c>
      <c r="J25" s="202"/>
      <c r="K25" s="213"/>
      <c r="L25" s="246"/>
      <c r="M25" s="247"/>
      <c r="N25" s="202"/>
    </row>
    <row r="26" spans="1:14" ht="31.9" customHeight="1" x14ac:dyDescent="0.2">
      <c r="A26" s="59" t="s">
        <v>333</v>
      </c>
      <c r="B26" s="202"/>
      <c r="C26" s="219">
        <f t="shared" si="4"/>
        <v>0</v>
      </c>
      <c r="D26" s="211"/>
      <c r="E26" s="219">
        <f t="shared" si="5"/>
        <v>0</v>
      </c>
      <c r="F26" s="212"/>
      <c r="G26" s="212"/>
      <c r="H26" s="219">
        <f>IF(Sąrašai!pvm_tipas=2,$C26,$F26)</f>
        <v>0</v>
      </c>
      <c r="I26" s="219">
        <f t="shared" ref="I26:I34" si="6">ROUND(H26*I$5/100,2)</f>
        <v>0</v>
      </c>
      <c r="J26" s="202"/>
      <c r="K26" s="213"/>
      <c r="L26" s="246"/>
      <c r="M26" s="247"/>
      <c r="N26" s="202"/>
    </row>
    <row r="27" spans="1:14" ht="31.9" customHeight="1" x14ac:dyDescent="0.2">
      <c r="A27" s="59" t="s">
        <v>334</v>
      </c>
      <c r="B27" s="202"/>
      <c r="C27" s="219">
        <f t="shared" si="4"/>
        <v>0</v>
      </c>
      <c r="D27" s="211"/>
      <c r="E27" s="219">
        <f t="shared" si="5"/>
        <v>0</v>
      </c>
      <c r="F27" s="212"/>
      <c r="G27" s="212"/>
      <c r="H27" s="219">
        <f>IF(Sąrašai!pvm_tipas=2,$C27,$F27)</f>
        <v>0</v>
      </c>
      <c r="I27" s="219">
        <f t="shared" si="6"/>
        <v>0</v>
      </c>
      <c r="J27" s="202"/>
      <c r="K27" s="213"/>
      <c r="L27" s="246"/>
      <c r="M27" s="247"/>
      <c r="N27" s="202"/>
    </row>
    <row r="28" spans="1:14" ht="31.9" customHeight="1" x14ac:dyDescent="0.2">
      <c r="A28" s="59" t="s">
        <v>335</v>
      </c>
      <c r="B28" s="202"/>
      <c r="C28" s="219">
        <f t="shared" si="4"/>
        <v>0</v>
      </c>
      <c r="D28" s="211"/>
      <c r="E28" s="219">
        <f t="shared" si="5"/>
        <v>0</v>
      </c>
      <c r="F28" s="212"/>
      <c r="G28" s="212"/>
      <c r="H28" s="219">
        <f>IF(Sąrašai!pvm_tipas=2,$C28,$F28)</f>
        <v>0</v>
      </c>
      <c r="I28" s="219">
        <f t="shared" si="6"/>
        <v>0</v>
      </c>
      <c r="J28" s="202"/>
      <c r="K28" s="213"/>
      <c r="L28" s="246"/>
      <c r="M28" s="247"/>
      <c r="N28" s="202"/>
    </row>
    <row r="29" spans="1:14" ht="31.9" customHeight="1" x14ac:dyDescent="0.2">
      <c r="A29" s="59" t="s">
        <v>336</v>
      </c>
      <c r="B29" s="202"/>
      <c r="C29" s="219">
        <f t="shared" si="4"/>
        <v>0</v>
      </c>
      <c r="D29" s="211"/>
      <c r="E29" s="219">
        <f t="shared" si="5"/>
        <v>0</v>
      </c>
      <c r="F29" s="212"/>
      <c r="G29" s="212"/>
      <c r="H29" s="219">
        <f>IF(Sąrašai!pvm_tipas=2,$C29,$F29)</f>
        <v>0</v>
      </c>
      <c r="I29" s="219">
        <f t="shared" si="6"/>
        <v>0</v>
      </c>
      <c r="J29" s="202"/>
      <c r="K29" s="213"/>
      <c r="L29" s="246"/>
      <c r="M29" s="247"/>
      <c r="N29" s="202"/>
    </row>
    <row r="30" spans="1:14" ht="31.9" customHeight="1" x14ac:dyDescent="0.2">
      <c r="A30" s="59" t="s">
        <v>337</v>
      </c>
      <c r="B30" s="202"/>
      <c r="C30" s="219">
        <f t="shared" si="4"/>
        <v>0</v>
      </c>
      <c r="D30" s="211"/>
      <c r="E30" s="219">
        <f t="shared" si="5"/>
        <v>0</v>
      </c>
      <c r="F30" s="212"/>
      <c r="G30" s="212"/>
      <c r="H30" s="219">
        <f>IF(Sąrašai!pvm_tipas=2,$C30,$F30)</f>
        <v>0</v>
      </c>
      <c r="I30" s="219">
        <f t="shared" si="6"/>
        <v>0</v>
      </c>
      <c r="J30" s="202"/>
      <c r="K30" s="213"/>
      <c r="L30" s="246"/>
      <c r="M30" s="247"/>
      <c r="N30" s="202"/>
    </row>
    <row r="31" spans="1:14" ht="31.9" customHeight="1" x14ac:dyDescent="0.2">
      <c r="A31" s="59" t="s">
        <v>338</v>
      </c>
      <c r="B31" s="202"/>
      <c r="C31" s="219">
        <f t="shared" si="4"/>
        <v>0</v>
      </c>
      <c r="D31" s="211"/>
      <c r="E31" s="219">
        <f t="shared" si="5"/>
        <v>0</v>
      </c>
      <c r="F31" s="212"/>
      <c r="G31" s="212"/>
      <c r="H31" s="219">
        <f>IF(Sąrašai!pvm_tipas=2,$C31,$F31)</f>
        <v>0</v>
      </c>
      <c r="I31" s="219">
        <f t="shared" si="6"/>
        <v>0</v>
      </c>
      <c r="J31" s="202"/>
      <c r="K31" s="213"/>
      <c r="L31" s="246"/>
      <c r="M31" s="247"/>
      <c r="N31" s="202"/>
    </row>
    <row r="32" spans="1:14" ht="31.9" customHeight="1" x14ac:dyDescent="0.2">
      <c r="A32" s="59" t="s">
        <v>339</v>
      </c>
      <c r="B32" s="202"/>
      <c r="C32" s="219">
        <f t="shared" si="4"/>
        <v>0</v>
      </c>
      <c r="D32" s="211"/>
      <c r="E32" s="219">
        <f t="shared" si="5"/>
        <v>0</v>
      </c>
      <c r="F32" s="212"/>
      <c r="G32" s="212"/>
      <c r="H32" s="219">
        <f>IF(Sąrašai!pvm_tipas=2,$C32,$F32)</f>
        <v>0</v>
      </c>
      <c r="I32" s="219">
        <f t="shared" si="6"/>
        <v>0</v>
      </c>
      <c r="J32" s="202"/>
      <c r="K32" s="213"/>
      <c r="L32" s="246"/>
      <c r="M32" s="247"/>
      <c r="N32" s="202"/>
    </row>
    <row r="33" spans="1:14" ht="31.9" customHeight="1" x14ac:dyDescent="0.2">
      <c r="A33" s="59" t="s">
        <v>340</v>
      </c>
      <c r="B33" s="202"/>
      <c r="C33" s="219">
        <f t="shared" si="4"/>
        <v>0</v>
      </c>
      <c r="D33" s="211"/>
      <c r="E33" s="219">
        <f t="shared" si="5"/>
        <v>0</v>
      </c>
      <c r="F33" s="212"/>
      <c r="G33" s="212"/>
      <c r="H33" s="219">
        <f>IF(Sąrašai!pvm_tipas=2,$C33,$F33)</f>
        <v>0</v>
      </c>
      <c r="I33" s="219">
        <f t="shared" si="6"/>
        <v>0</v>
      </c>
      <c r="J33" s="202"/>
      <c r="K33" s="213"/>
      <c r="L33" s="246"/>
      <c r="M33" s="247"/>
      <c r="N33" s="202"/>
    </row>
    <row r="34" spans="1:14" ht="31.9" customHeight="1" x14ac:dyDescent="0.2">
      <c r="A34" s="59" t="s">
        <v>341</v>
      </c>
      <c r="B34" s="202"/>
      <c r="C34" s="219">
        <f t="shared" si="4"/>
        <v>0</v>
      </c>
      <c r="D34" s="211"/>
      <c r="E34" s="219">
        <f t="shared" si="5"/>
        <v>0</v>
      </c>
      <c r="F34" s="212"/>
      <c r="G34" s="212"/>
      <c r="H34" s="219">
        <f>IF(Sąrašai!pvm_tipas=2,$C34,$F34)</f>
        <v>0</v>
      </c>
      <c r="I34" s="219">
        <f t="shared" si="6"/>
        <v>0</v>
      </c>
      <c r="J34" s="202"/>
      <c r="K34" s="213"/>
      <c r="L34" s="246"/>
      <c r="M34" s="247"/>
      <c r="N34" s="202"/>
    </row>
    <row r="35" spans="1:14" s="60" customFormat="1" ht="31.9" customHeight="1" x14ac:dyDescent="0.2">
      <c r="A35" s="58" t="s">
        <v>342</v>
      </c>
      <c r="B35" s="203" t="s">
        <v>547</v>
      </c>
      <c r="C35" s="220">
        <f>SUM(C36:C45)</f>
        <v>0</v>
      </c>
      <c r="D35" s="221"/>
      <c r="E35" s="220">
        <f>SUM(E36:E45)</f>
        <v>0</v>
      </c>
      <c r="F35" s="220">
        <f t="shared" ref="F35:I35" si="7">SUM(F36:F45)</f>
        <v>0</v>
      </c>
      <c r="G35" s="220">
        <f t="shared" si="7"/>
        <v>0</v>
      </c>
      <c r="H35" s="220">
        <f t="shared" si="7"/>
        <v>0</v>
      </c>
      <c r="I35" s="220">
        <f t="shared" si="7"/>
        <v>0</v>
      </c>
      <c r="J35" s="214"/>
      <c r="K35" s="214"/>
      <c r="L35" s="248"/>
      <c r="M35" s="249"/>
      <c r="N35" s="214"/>
    </row>
    <row r="36" spans="1:14" ht="31.9" customHeight="1" x14ac:dyDescent="0.2">
      <c r="A36" s="59" t="s">
        <v>343</v>
      </c>
      <c r="B36" s="202"/>
      <c r="C36" s="219">
        <f t="shared" si="4"/>
        <v>0</v>
      </c>
      <c r="D36" s="211"/>
      <c r="E36" s="219">
        <f t="shared" si="5"/>
        <v>0</v>
      </c>
      <c r="F36" s="212"/>
      <c r="G36" s="212"/>
      <c r="H36" s="219">
        <f>IF(Sąrašai!pvm_tipas=2,$C36,$F36)</f>
        <v>0</v>
      </c>
      <c r="I36" s="219">
        <f>ROUND(H36*I$5/100,2)</f>
        <v>0</v>
      </c>
      <c r="J36" s="202"/>
      <c r="K36" s="213"/>
      <c r="L36" s="246"/>
      <c r="M36" s="247"/>
      <c r="N36" s="202"/>
    </row>
    <row r="37" spans="1:14" ht="31.9" customHeight="1" x14ac:dyDescent="0.2">
      <c r="A37" s="59" t="s">
        <v>344</v>
      </c>
      <c r="B37" s="202"/>
      <c r="C37" s="219">
        <f t="shared" si="4"/>
        <v>0</v>
      </c>
      <c r="D37" s="211"/>
      <c r="E37" s="219">
        <f t="shared" si="5"/>
        <v>0</v>
      </c>
      <c r="F37" s="212"/>
      <c r="G37" s="212"/>
      <c r="H37" s="219">
        <f>IF(Sąrašai!pvm_tipas=2,$C37,$F37)</f>
        <v>0</v>
      </c>
      <c r="I37" s="219">
        <f t="shared" ref="I37:I43" si="8">ROUND(H37*I$5/100,2)</f>
        <v>0</v>
      </c>
      <c r="J37" s="202"/>
      <c r="K37" s="213"/>
      <c r="L37" s="246"/>
      <c r="M37" s="247"/>
      <c r="N37" s="202"/>
    </row>
    <row r="38" spans="1:14" ht="31.9" customHeight="1" x14ac:dyDescent="0.2">
      <c r="A38" s="59" t="s">
        <v>345</v>
      </c>
      <c r="B38" s="202"/>
      <c r="C38" s="219">
        <f t="shared" si="4"/>
        <v>0</v>
      </c>
      <c r="D38" s="211"/>
      <c r="E38" s="219">
        <f t="shared" si="5"/>
        <v>0</v>
      </c>
      <c r="F38" s="212"/>
      <c r="G38" s="212"/>
      <c r="H38" s="219">
        <f>IF(Sąrašai!pvm_tipas=2,$C38,$F38)</f>
        <v>0</v>
      </c>
      <c r="I38" s="219">
        <f t="shared" si="8"/>
        <v>0</v>
      </c>
      <c r="J38" s="202"/>
      <c r="K38" s="213"/>
      <c r="L38" s="246"/>
      <c r="M38" s="247"/>
      <c r="N38" s="202"/>
    </row>
    <row r="39" spans="1:14" ht="31.9" customHeight="1" x14ac:dyDescent="0.2">
      <c r="A39" s="59" t="s">
        <v>346</v>
      </c>
      <c r="B39" s="202"/>
      <c r="C39" s="219">
        <f t="shared" si="4"/>
        <v>0</v>
      </c>
      <c r="D39" s="211"/>
      <c r="E39" s="219">
        <f t="shared" si="5"/>
        <v>0</v>
      </c>
      <c r="F39" s="212"/>
      <c r="G39" s="212"/>
      <c r="H39" s="219">
        <f>IF(Sąrašai!pvm_tipas=2,$C39,$F39)</f>
        <v>0</v>
      </c>
      <c r="I39" s="219">
        <f t="shared" si="8"/>
        <v>0</v>
      </c>
      <c r="J39" s="202"/>
      <c r="K39" s="213"/>
      <c r="L39" s="246"/>
      <c r="M39" s="247"/>
      <c r="N39" s="202"/>
    </row>
    <row r="40" spans="1:14" ht="31.9" customHeight="1" x14ac:dyDescent="0.2">
      <c r="A40" s="59" t="s">
        <v>347</v>
      </c>
      <c r="B40" s="202"/>
      <c r="C40" s="219">
        <f t="shared" si="4"/>
        <v>0</v>
      </c>
      <c r="D40" s="211"/>
      <c r="E40" s="219">
        <f t="shared" si="5"/>
        <v>0</v>
      </c>
      <c r="F40" s="212"/>
      <c r="G40" s="212"/>
      <c r="H40" s="219">
        <f>IF(Sąrašai!pvm_tipas=2,$C40,$F40)</f>
        <v>0</v>
      </c>
      <c r="I40" s="219">
        <f t="shared" si="8"/>
        <v>0</v>
      </c>
      <c r="J40" s="202"/>
      <c r="K40" s="213"/>
      <c r="L40" s="246"/>
      <c r="M40" s="247"/>
      <c r="N40" s="202"/>
    </row>
    <row r="41" spans="1:14" ht="31.9" customHeight="1" x14ac:dyDescent="0.2">
      <c r="A41" s="59" t="s">
        <v>348</v>
      </c>
      <c r="B41" s="202"/>
      <c r="C41" s="219">
        <f t="shared" si="4"/>
        <v>0</v>
      </c>
      <c r="D41" s="211"/>
      <c r="E41" s="219">
        <f t="shared" si="5"/>
        <v>0</v>
      </c>
      <c r="F41" s="212"/>
      <c r="G41" s="212"/>
      <c r="H41" s="219">
        <f>IF(Sąrašai!pvm_tipas=2,$C41,$F41)</f>
        <v>0</v>
      </c>
      <c r="I41" s="219">
        <f t="shared" si="8"/>
        <v>0</v>
      </c>
      <c r="J41" s="202"/>
      <c r="K41" s="213"/>
      <c r="L41" s="246"/>
      <c r="M41" s="247"/>
      <c r="N41" s="202"/>
    </row>
    <row r="42" spans="1:14" ht="31.9" customHeight="1" x14ac:dyDescent="0.2">
      <c r="A42" s="59" t="s">
        <v>349</v>
      </c>
      <c r="B42" s="202"/>
      <c r="C42" s="219">
        <f t="shared" si="4"/>
        <v>0</v>
      </c>
      <c r="D42" s="211"/>
      <c r="E42" s="219">
        <f t="shared" si="5"/>
        <v>0</v>
      </c>
      <c r="F42" s="212"/>
      <c r="G42" s="212"/>
      <c r="H42" s="219">
        <f>IF(Sąrašai!pvm_tipas=2,$C42,$F42)</f>
        <v>0</v>
      </c>
      <c r="I42" s="219">
        <f t="shared" si="8"/>
        <v>0</v>
      </c>
      <c r="J42" s="202"/>
      <c r="K42" s="213"/>
      <c r="L42" s="246"/>
      <c r="M42" s="247"/>
      <c r="N42" s="202"/>
    </row>
    <row r="43" spans="1:14" ht="31.9" customHeight="1" x14ac:dyDescent="0.2">
      <c r="A43" s="59" t="s">
        <v>350</v>
      </c>
      <c r="B43" s="202"/>
      <c r="C43" s="219">
        <f t="shared" si="4"/>
        <v>0</v>
      </c>
      <c r="D43" s="211"/>
      <c r="E43" s="219">
        <f t="shared" si="5"/>
        <v>0</v>
      </c>
      <c r="F43" s="212"/>
      <c r="G43" s="212"/>
      <c r="H43" s="219">
        <f>IF(Sąrašai!pvm_tipas=2,$C43,$F43)</f>
        <v>0</v>
      </c>
      <c r="I43" s="219">
        <f t="shared" si="8"/>
        <v>0</v>
      </c>
      <c r="J43" s="202"/>
      <c r="K43" s="213"/>
      <c r="L43" s="246"/>
      <c r="M43" s="247"/>
      <c r="N43" s="202"/>
    </row>
    <row r="44" spans="1:14" ht="31.9" customHeight="1" x14ac:dyDescent="0.2">
      <c r="A44" s="59" t="s">
        <v>351</v>
      </c>
      <c r="B44" s="202"/>
      <c r="C44" s="219">
        <f t="shared" si="4"/>
        <v>0</v>
      </c>
      <c r="D44" s="211"/>
      <c r="E44" s="219">
        <f t="shared" si="5"/>
        <v>0</v>
      </c>
      <c r="F44" s="212"/>
      <c r="G44" s="212"/>
      <c r="H44" s="219">
        <f>IF(Sąrašai!pvm_tipas=2,$C44,$F44)</f>
        <v>0</v>
      </c>
      <c r="I44" s="219">
        <f t="shared" ref="I44:I45" si="9">ROUND(H44*I$5/100,2)</f>
        <v>0</v>
      </c>
      <c r="J44" s="202"/>
      <c r="K44" s="213"/>
      <c r="L44" s="246"/>
      <c r="M44" s="247"/>
      <c r="N44" s="202"/>
    </row>
    <row r="45" spans="1:14" ht="31.9" customHeight="1" x14ac:dyDescent="0.2">
      <c r="A45" s="59" t="s">
        <v>352</v>
      </c>
      <c r="B45" s="202"/>
      <c r="C45" s="219">
        <f t="shared" si="4"/>
        <v>0</v>
      </c>
      <c r="D45" s="211"/>
      <c r="E45" s="219">
        <f t="shared" si="5"/>
        <v>0</v>
      </c>
      <c r="F45" s="212"/>
      <c r="G45" s="212"/>
      <c r="H45" s="219">
        <f>IF(Sąrašai!pvm_tipas=2,$C45,$F45)</f>
        <v>0</v>
      </c>
      <c r="I45" s="219">
        <f t="shared" si="9"/>
        <v>0</v>
      </c>
      <c r="J45" s="202"/>
      <c r="K45" s="213"/>
      <c r="L45" s="246"/>
      <c r="M45" s="247"/>
      <c r="N45" s="202"/>
    </row>
    <row r="46" spans="1:14" ht="31.9" customHeight="1" x14ac:dyDescent="0.2">
      <c r="A46" s="58" t="s">
        <v>353</v>
      </c>
      <c r="B46" s="204" t="s">
        <v>90</v>
      </c>
      <c r="C46" s="222">
        <f>SUM(C47:C50)</f>
        <v>0</v>
      </c>
      <c r="D46" s="223"/>
      <c r="E46" s="222">
        <f t="shared" ref="E46:H46" si="10">SUM(E47:E50)</f>
        <v>0</v>
      </c>
      <c r="F46" s="222">
        <f t="shared" si="10"/>
        <v>0</v>
      </c>
      <c r="G46" s="222">
        <f t="shared" si="10"/>
        <v>0</v>
      </c>
      <c r="H46" s="222">
        <f t="shared" si="10"/>
        <v>0</v>
      </c>
      <c r="I46" s="222">
        <f>SUM(I47:I50)</f>
        <v>0</v>
      </c>
      <c r="J46" s="214"/>
      <c r="K46" s="214"/>
      <c r="L46" s="248"/>
      <c r="M46" s="249"/>
      <c r="N46" s="214"/>
    </row>
    <row r="47" spans="1:14" ht="31.9" customHeight="1" x14ac:dyDescent="0.2">
      <c r="A47" s="205" t="s">
        <v>354</v>
      </c>
      <c r="B47" s="206" t="s">
        <v>91</v>
      </c>
      <c r="C47" s="219">
        <f>ROUND(F47/(1+D47/100), 2)</f>
        <v>0</v>
      </c>
      <c r="D47" s="211"/>
      <c r="E47" s="219">
        <f>F47-C47</f>
        <v>0</v>
      </c>
      <c r="F47" s="212"/>
      <c r="G47" s="219">
        <f>IF(Sąrašai!pvm_tipas=2,$C47,$F47)</f>
        <v>0</v>
      </c>
      <c r="H47" s="219">
        <f>IF(Sąrašai!pvm_tipas=2,$C47,$F47)</f>
        <v>0</v>
      </c>
      <c r="I47" s="219">
        <f>ROUND(H47*I$5/100,2)</f>
        <v>0</v>
      </c>
      <c r="J47" s="202"/>
      <c r="K47" s="213"/>
      <c r="L47" s="246"/>
      <c r="M47" s="247"/>
      <c r="N47" s="202"/>
    </row>
    <row r="48" spans="1:14" ht="31.9" customHeight="1" x14ac:dyDescent="0.2">
      <c r="A48" s="207" t="s">
        <v>355</v>
      </c>
      <c r="B48" s="206" t="s">
        <v>111</v>
      </c>
      <c r="C48" s="219">
        <f>ROUND(F48/(1+D48/100), 2)</f>
        <v>0</v>
      </c>
      <c r="D48" s="211"/>
      <c r="E48" s="219">
        <f>F48-C48</f>
        <v>0</v>
      </c>
      <c r="F48" s="212"/>
      <c r="G48" s="219">
        <f>IF(Sąrašai!pvm_tipas=2,$C48,$F48)</f>
        <v>0</v>
      </c>
      <c r="H48" s="219">
        <f>IF(Sąrašai!pvm_tipas=2,$C48,$F48)</f>
        <v>0</v>
      </c>
      <c r="I48" s="219">
        <f t="shared" ref="I48:I50" si="11">ROUND(H48*I$5/100,2)</f>
        <v>0</v>
      </c>
      <c r="J48" s="202"/>
      <c r="K48" s="213"/>
      <c r="L48" s="246"/>
      <c r="M48" s="247"/>
      <c r="N48" s="202"/>
    </row>
    <row r="49" spans="1:17" ht="31.9" customHeight="1" x14ac:dyDescent="0.2">
      <c r="A49" s="207" t="s">
        <v>356</v>
      </c>
      <c r="B49" s="206" t="s">
        <v>94</v>
      </c>
      <c r="C49" s="219">
        <f>ROUND(F49/(1+D49/100), 2)</f>
        <v>0</v>
      </c>
      <c r="D49" s="211"/>
      <c r="E49" s="219">
        <f>F49-C49</f>
        <v>0</v>
      </c>
      <c r="F49" s="212"/>
      <c r="G49" s="219">
        <f>IF(Sąrašai!pvm_tipas=2,$C49,$F49)</f>
        <v>0</v>
      </c>
      <c r="H49" s="219">
        <f>IF(Sąrašai!pvm_tipas=2,$C49,$F49)</f>
        <v>0</v>
      </c>
      <c r="I49" s="219">
        <f t="shared" si="11"/>
        <v>0</v>
      </c>
      <c r="J49" s="202"/>
      <c r="K49" s="213"/>
      <c r="L49" s="246"/>
      <c r="M49" s="247"/>
      <c r="N49" s="202"/>
    </row>
    <row r="50" spans="1:17" ht="31.9" customHeight="1" x14ac:dyDescent="0.2">
      <c r="A50" s="207" t="s">
        <v>357</v>
      </c>
      <c r="B50" s="202"/>
      <c r="C50" s="219">
        <f>ROUND(F50/(1+D50/100), 2)</f>
        <v>0</v>
      </c>
      <c r="D50" s="211"/>
      <c r="E50" s="219">
        <f>F50-C50</f>
        <v>0</v>
      </c>
      <c r="F50" s="212"/>
      <c r="G50" s="212"/>
      <c r="H50" s="219">
        <f>IF(Sąrašai!pvm_tipas=2,$C50,$F50)</f>
        <v>0</v>
      </c>
      <c r="I50" s="219">
        <f t="shared" si="11"/>
        <v>0</v>
      </c>
      <c r="J50" s="202"/>
      <c r="K50" s="213"/>
      <c r="L50" s="246"/>
      <c r="M50" s="247"/>
      <c r="N50" s="202"/>
    </row>
    <row r="51" spans="1:17" ht="31.9" customHeight="1" x14ac:dyDescent="0.2">
      <c r="A51" s="208" t="s">
        <v>358</v>
      </c>
      <c r="B51" s="204" t="s">
        <v>96</v>
      </c>
      <c r="C51" s="220">
        <f>SUM(C52:C53)</f>
        <v>0</v>
      </c>
      <c r="D51" s="223"/>
      <c r="E51" s="220">
        <f t="shared" ref="E51:H51" si="12">SUM(E52:E53)</f>
        <v>0</v>
      </c>
      <c r="F51" s="222">
        <f t="shared" si="12"/>
        <v>0</v>
      </c>
      <c r="G51" s="222">
        <f t="shared" si="12"/>
        <v>0</v>
      </c>
      <c r="H51" s="222">
        <f t="shared" si="12"/>
        <v>0</v>
      </c>
      <c r="I51" s="220">
        <f>SUM(I52:I53)</f>
        <v>0</v>
      </c>
      <c r="J51" s="214"/>
      <c r="K51" s="214"/>
      <c r="L51" s="248"/>
      <c r="M51" s="249"/>
      <c r="N51" s="214"/>
    </row>
    <row r="52" spans="1:17" ht="31.9" customHeight="1" x14ac:dyDescent="0.2">
      <c r="A52" s="209" t="s">
        <v>359</v>
      </c>
      <c r="B52" s="206" t="s">
        <v>97</v>
      </c>
      <c r="C52" s="219">
        <f>ROUND(F52/(1+D52/100), 2)</f>
        <v>0</v>
      </c>
      <c r="D52" s="224">
        <v>0</v>
      </c>
      <c r="E52" s="219">
        <f>F52-C52</f>
        <v>0</v>
      </c>
      <c r="F52" s="212"/>
      <c r="G52" s="219">
        <v>0</v>
      </c>
      <c r="H52" s="219">
        <f>IF(Sąrašai!pvm_tipas=2,$C52,$F52)</f>
        <v>0</v>
      </c>
      <c r="I52" s="219">
        <f>ROUND(H52*I$5/100,2)</f>
        <v>0</v>
      </c>
      <c r="J52" s="202"/>
      <c r="K52" s="213"/>
      <c r="L52" s="248"/>
      <c r="M52" s="249"/>
      <c r="N52" s="202"/>
    </row>
    <row r="53" spans="1:17" ht="31.9" customHeight="1" x14ac:dyDescent="0.2">
      <c r="A53" s="210" t="s">
        <v>360</v>
      </c>
      <c r="B53" s="206" t="s">
        <v>98</v>
      </c>
      <c r="C53" s="219">
        <f>ROUND(F53/(1+D53/100), 2)</f>
        <v>0</v>
      </c>
      <c r="D53" s="224">
        <v>0</v>
      </c>
      <c r="E53" s="219">
        <f>F53-C53</f>
        <v>0</v>
      </c>
      <c r="F53" s="212"/>
      <c r="G53" s="219">
        <f>IF(Sąrašai!pvm_tipas=2,$C53,$F53)</f>
        <v>0</v>
      </c>
      <c r="H53" s="219">
        <f>IF(Sąrašai!pvm_tipas=2,$C53,$F53)</f>
        <v>0</v>
      </c>
      <c r="I53" s="219">
        <f>ROUND(H53*I$5/100,2)</f>
        <v>0</v>
      </c>
      <c r="J53" s="202"/>
      <c r="K53" s="213"/>
      <c r="L53" s="248"/>
      <c r="M53" s="249"/>
      <c r="N53" s="202"/>
    </row>
    <row r="54" spans="1:17" s="44" customFormat="1" ht="31.9" customHeight="1" x14ac:dyDescent="0.2">
      <c r="A54" s="58" t="s">
        <v>361</v>
      </c>
      <c r="B54" s="58" t="s">
        <v>99</v>
      </c>
      <c r="C54" s="225">
        <f>SUM(C10,C24,C35,C46,C51)</f>
        <v>0</v>
      </c>
      <c r="D54" s="226"/>
      <c r="E54" s="225">
        <f>SUM(E10,E24,E35,E46,E51)</f>
        <v>0</v>
      </c>
      <c r="F54" s="225">
        <f>SUM(F10,F24,F35,F46,F51)</f>
        <v>0</v>
      </c>
      <c r="G54" s="225">
        <f>SUM(G10,G24,G35,G46,G51)</f>
        <v>0</v>
      </c>
      <c r="H54" s="225">
        <f>SUM(H10,H24,H35,H46,H51)</f>
        <v>0</v>
      </c>
      <c r="I54" s="225">
        <f>SUM(I10,I24,I35,I46,I51)</f>
        <v>0</v>
      </c>
      <c r="J54" s="214"/>
      <c r="K54" s="214"/>
      <c r="L54" s="248"/>
      <c r="M54" s="249"/>
      <c r="N54" s="214"/>
      <c r="Q54" s="45"/>
    </row>
    <row r="55" spans="1:17" ht="31.9" customHeight="1" x14ac:dyDescent="0.2">
      <c r="A55" s="207" t="s">
        <v>362</v>
      </c>
      <c r="B55" s="206" t="s">
        <v>100</v>
      </c>
      <c r="C55" s="221"/>
      <c r="D55" s="221"/>
      <c r="E55" s="221"/>
      <c r="F55" s="221"/>
      <c r="G55" s="219">
        <f>IFERROR(ROUND(G54/H54*100, 2),)</f>
        <v>0</v>
      </c>
      <c r="H55" s="221"/>
      <c r="I55" s="221"/>
      <c r="J55" s="214"/>
      <c r="K55" s="214"/>
      <c r="L55" s="248"/>
      <c r="M55" s="249"/>
      <c r="N55" s="214"/>
    </row>
    <row r="56" spans="1:17" ht="31.9" customHeight="1" x14ac:dyDescent="0.2">
      <c r="A56" s="207" t="s">
        <v>363</v>
      </c>
      <c r="B56" s="206" t="s">
        <v>101</v>
      </c>
      <c r="C56" s="221"/>
      <c r="D56" s="221"/>
      <c r="E56" s="221"/>
      <c r="F56" s="221"/>
      <c r="G56" s="219">
        <f>IF(AND(H54&lt;=85000,G55&lt;=90),24,IF(AND(H54&gt;85001,H54&lt;=175000,G55&gt;60,G55&lt;=90),21,IF(AND(H54&gt;85001,H54&lt;=175000,G55&lt;=60),24,IF(AND(H54&gt;175001,G55&lt;=90),19,12))))</f>
        <v>24</v>
      </c>
      <c r="H56" s="221"/>
      <c r="I56" s="221"/>
      <c r="J56" s="214"/>
      <c r="K56" s="214"/>
      <c r="L56" s="248"/>
      <c r="M56" s="249"/>
      <c r="N56" s="214"/>
    </row>
    <row r="57" spans="1:17" s="44" customFormat="1" ht="31.9" customHeight="1" x14ac:dyDescent="0.2">
      <c r="A57" s="58" t="s">
        <v>364</v>
      </c>
      <c r="B57" s="58" t="s">
        <v>102</v>
      </c>
      <c r="C57" s="221"/>
      <c r="D57" s="221"/>
      <c r="E57" s="221"/>
      <c r="F57" s="221"/>
      <c r="G57" s="212"/>
      <c r="H57" s="221"/>
      <c r="I57" s="221"/>
      <c r="J57" s="214"/>
      <c r="K57" s="214"/>
      <c r="L57" s="248"/>
      <c r="M57" s="249"/>
      <c r="N57" s="214"/>
    </row>
    <row r="58" spans="1:17" s="44" customFormat="1" ht="31.9" customHeight="1" x14ac:dyDescent="0.2">
      <c r="A58" s="58" t="s">
        <v>365</v>
      </c>
      <c r="B58" s="58" t="s">
        <v>103</v>
      </c>
      <c r="C58" s="225">
        <f>+C54*$G$57/100</f>
        <v>0</v>
      </c>
      <c r="D58" s="225"/>
      <c r="E58" s="225">
        <f t="shared" ref="E58:I58" si="13">+E54*$G$57/100</f>
        <v>0</v>
      </c>
      <c r="F58" s="225">
        <f t="shared" si="13"/>
        <v>0</v>
      </c>
      <c r="G58" s="221"/>
      <c r="H58" s="225">
        <f t="shared" si="13"/>
        <v>0</v>
      </c>
      <c r="I58" s="225">
        <f t="shared" si="13"/>
        <v>0</v>
      </c>
      <c r="J58" s="214"/>
      <c r="K58" s="214"/>
      <c r="L58" s="214"/>
      <c r="M58" s="216"/>
      <c r="N58" s="214"/>
    </row>
    <row r="59" spans="1:17" s="44" customFormat="1" ht="31.9" customHeight="1" x14ac:dyDescent="0.2">
      <c r="A59" s="58" t="s">
        <v>366</v>
      </c>
      <c r="B59" s="58" t="s">
        <v>104</v>
      </c>
      <c r="C59" s="225">
        <f>+C54+C58</f>
        <v>0</v>
      </c>
      <c r="D59" s="225"/>
      <c r="E59" s="225">
        <f t="shared" ref="E59:H59" si="14">+E54+E58</f>
        <v>0</v>
      </c>
      <c r="F59" s="225">
        <f t="shared" si="14"/>
        <v>0</v>
      </c>
      <c r="G59" s="221"/>
      <c r="H59" s="225">
        <f t="shared" si="14"/>
        <v>0</v>
      </c>
      <c r="I59" s="225">
        <f>+I54+I58</f>
        <v>0</v>
      </c>
      <c r="J59" s="214"/>
      <c r="K59" s="214"/>
      <c r="L59" s="214"/>
      <c r="M59" s="216"/>
      <c r="N59" s="214"/>
    </row>
    <row r="60" spans="1:17" s="44" customFormat="1" ht="31.9" customHeight="1" x14ac:dyDescent="0.2">
      <c r="A60" s="227"/>
      <c r="B60" s="61"/>
      <c r="C60" s="228"/>
      <c r="D60" s="228"/>
      <c r="E60" s="228"/>
      <c r="F60" s="228"/>
      <c r="G60" s="229"/>
      <c r="H60" s="228"/>
      <c r="I60" s="228"/>
      <c r="J60" s="62"/>
      <c r="K60" s="62"/>
      <c r="L60" s="215"/>
      <c r="M60" s="62"/>
      <c r="N60" s="62"/>
    </row>
    <row r="61" spans="1:17" ht="15.6" customHeight="1" x14ac:dyDescent="0.2">
      <c r="B61" s="44" t="s">
        <v>105</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A69" s="45" t="s">
        <v>156</v>
      </c>
    </row>
    <row r="70" spans="1:2" ht="16.899999999999999" customHeight="1" x14ac:dyDescent="0.2">
      <c r="A70" s="45" t="s">
        <v>159</v>
      </c>
    </row>
    <row r="71" spans="1:2" ht="15" customHeight="1" x14ac:dyDescent="0.2">
      <c r="A71" s="45" t="s">
        <v>157</v>
      </c>
    </row>
    <row r="72" spans="1:2" ht="16.899999999999999" customHeight="1" x14ac:dyDescent="0.2">
      <c r="A72" s="45" t="s">
        <v>158</v>
      </c>
    </row>
    <row r="73" spans="1:2" ht="16.149999999999999" customHeight="1" x14ac:dyDescent="0.2">
      <c r="A73" s="64" t="s">
        <v>160</v>
      </c>
    </row>
  </sheetData>
  <sheetProtection algorithmName="SHA-512" hashValue="SPQKTpE8QaWQA8WrDVx8ALCfooghYAfhaegU083tXdZtOwXVMKjgxAv80Nybqmnmhdlc/K7pEH2vOsM8PyBSqw==" saltValue="kkR83gzZFeGcONtb6cloCw==" spinCount="100000" sheet="1" formatRows="0"/>
  <protectedRanges>
    <protectedRange sqref="B25:B45 B11:B23" name="Diapazonas1"/>
  </protectedRanges>
  <mergeCells count="1">
    <mergeCell ref="L9:M9"/>
  </mergeCells>
  <phoneticPr fontId="19"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K7" sqref="K7"/>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5" customFormat="1" ht="16.149999999999999" customHeight="1" x14ac:dyDescent="0.25">
      <c r="A1" s="435"/>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row>
    <row r="2" spans="1:28" s="65" customFormat="1" ht="16.149999999999999" customHeight="1" x14ac:dyDescent="0.25">
      <c r="A2" s="66" t="s">
        <v>504</v>
      </c>
      <c r="B2" s="66" t="s">
        <v>505</v>
      </c>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s="67" customFormat="1" ht="55.5" customHeight="1" x14ac:dyDescent="0.25">
      <c r="A3" s="25" t="s">
        <v>367</v>
      </c>
      <c r="B3" s="436" t="s">
        <v>508</v>
      </c>
      <c r="C3" s="436"/>
      <c r="D3" s="436"/>
      <c r="E3" s="437">
        <f>'6l_FP'!F59</f>
        <v>0</v>
      </c>
      <c r="F3" s="437"/>
      <c r="G3" s="327" t="s">
        <v>27</v>
      </c>
      <c r="H3" s="433"/>
      <c r="I3" s="433"/>
      <c r="J3" s="434"/>
      <c r="K3" s="26"/>
      <c r="L3" s="26"/>
      <c r="M3" s="26"/>
      <c r="N3" s="26"/>
      <c r="O3" s="26"/>
      <c r="P3" s="26"/>
      <c r="Q3" s="26"/>
      <c r="R3" s="26"/>
      <c r="S3" s="26"/>
      <c r="T3" s="26"/>
      <c r="U3" s="26"/>
      <c r="V3" s="26"/>
      <c r="W3" s="26"/>
      <c r="X3" s="26"/>
      <c r="Y3" s="26"/>
      <c r="Z3" s="26"/>
      <c r="AA3" s="26"/>
    </row>
    <row r="4" spans="1:28" ht="24" customHeight="1" x14ac:dyDescent="0.25">
      <c r="A4" s="25" t="s">
        <v>368</v>
      </c>
      <c r="B4" s="438" t="s">
        <v>30</v>
      </c>
      <c r="C4" s="439"/>
      <c r="D4" s="440"/>
      <c r="E4" s="441">
        <f>+'6l_FP'!I5</f>
        <v>0</v>
      </c>
      <c r="F4" s="413"/>
      <c r="G4" s="413"/>
      <c r="H4" s="413"/>
      <c r="I4" s="413"/>
      <c r="J4" s="414"/>
      <c r="K4" s="30"/>
      <c r="L4" s="30"/>
      <c r="M4" s="30"/>
      <c r="N4" s="30"/>
      <c r="O4" s="30"/>
      <c r="P4" s="30"/>
      <c r="Q4" s="30"/>
      <c r="R4" s="30"/>
      <c r="S4" s="30"/>
      <c r="T4" s="30"/>
      <c r="U4" s="30"/>
      <c r="V4" s="30"/>
      <c r="W4" s="30"/>
      <c r="X4" s="30"/>
      <c r="Y4" s="30"/>
      <c r="Z4" s="30"/>
      <c r="AA4" s="30"/>
    </row>
    <row r="5" spans="1:28" ht="40.5" customHeight="1" x14ac:dyDescent="0.25">
      <c r="A5" s="25" t="s">
        <v>395</v>
      </c>
      <c r="B5" s="367" t="s">
        <v>31</v>
      </c>
      <c r="C5" s="368"/>
      <c r="D5" s="369"/>
      <c r="E5" s="431">
        <f>'6l_FP'!I59</f>
        <v>0</v>
      </c>
      <c r="F5" s="432"/>
      <c r="G5" s="327" t="s">
        <v>231</v>
      </c>
      <c r="H5" s="433"/>
      <c r="I5" s="433"/>
      <c r="J5" s="434"/>
      <c r="K5" s="30"/>
      <c r="L5" s="30"/>
      <c r="M5" s="30"/>
      <c r="N5" s="30"/>
      <c r="O5" s="30"/>
      <c r="P5" s="30"/>
      <c r="Q5" s="30"/>
      <c r="R5" s="30"/>
      <c r="S5" s="30"/>
      <c r="T5" s="30"/>
      <c r="U5" s="30"/>
      <c r="V5" s="30"/>
      <c r="W5" s="30"/>
      <c r="X5" s="30"/>
      <c r="Y5" s="30"/>
      <c r="Z5" s="30"/>
      <c r="AA5" s="30"/>
    </row>
    <row r="6" spans="1:28" ht="41.25" customHeight="1" x14ac:dyDescent="0.25">
      <c r="A6" s="445" t="s">
        <v>396</v>
      </c>
      <c r="B6" s="446" t="s">
        <v>33</v>
      </c>
      <c r="C6" s="446"/>
      <c r="D6" s="446"/>
      <c r="E6" s="68" t="s">
        <v>43</v>
      </c>
      <c r="F6" s="447" t="s">
        <v>34</v>
      </c>
      <c r="G6" s="447"/>
      <c r="H6" s="447"/>
      <c r="I6" s="447"/>
      <c r="J6" s="69" t="s">
        <v>35</v>
      </c>
      <c r="K6" s="279" t="s">
        <v>681</v>
      </c>
      <c r="L6" s="111"/>
      <c r="M6" s="30"/>
      <c r="N6" s="30"/>
      <c r="O6" s="30"/>
      <c r="P6" s="30"/>
      <c r="Q6" s="30"/>
      <c r="R6" s="30"/>
      <c r="S6" s="30"/>
      <c r="T6" s="30"/>
      <c r="U6" s="30"/>
      <c r="V6" s="30"/>
      <c r="W6" s="30"/>
      <c r="X6" s="30"/>
      <c r="Y6" s="30"/>
      <c r="Z6" s="30"/>
      <c r="AA6" s="30"/>
    </row>
    <row r="7" spans="1:28" ht="30" customHeight="1" x14ac:dyDescent="0.25">
      <c r="A7" s="445"/>
      <c r="B7" s="446"/>
      <c r="C7" s="446"/>
      <c r="D7" s="446"/>
      <c r="E7" s="4"/>
      <c r="F7" s="364" t="s">
        <v>36</v>
      </c>
      <c r="G7" s="365"/>
      <c r="H7" s="365"/>
      <c r="I7" s="366"/>
      <c r="J7" s="6"/>
      <c r="K7" s="190"/>
      <c r="L7" s="124"/>
      <c r="M7" s="26"/>
      <c r="N7" s="26"/>
      <c r="O7" s="26"/>
      <c r="P7" s="26"/>
      <c r="Q7" s="26"/>
      <c r="R7" s="26"/>
      <c r="S7" s="26"/>
      <c r="T7" s="26"/>
      <c r="U7" s="26"/>
      <c r="V7" s="26"/>
      <c r="W7" s="26"/>
      <c r="X7" s="26"/>
      <c r="Y7" s="26"/>
      <c r="Z7" s="26"/>
      <c r="AA7" s="26"/>
    </row>
    <row r="8" spans="1:28" ht="30" customHeight="1" x14ac:dyDescent="0.25">
      <c r="A8" s="445"/>
      <c r="B8" s="446"/>
      <c r="C8" s="446"/>
      <c r="D8" s="446"/>
      <c r="E8" s="4"/>
      <c r="F8" s="364" t="s">
        <v>37</v>
      </c>
      <c r="G8" s="365"/>
      <c r="H8" s="365"/>
      <c r="I8" s="366"/>
      <c r="J8" s="6"/>
      <c r="K8" s="190"/>
      <c r="L8" s="26"/>
      <c r="M8" s="26"/>
      <c r="N8" s="26"/>
      <c r="O8" s="26"/>
      <c r="P8" s="26"/>
      <c r="Q8" s="26"/>
      <c r="R8" s="26"/>
      <c r="S8" s="26"/>
      <c r="T8" s="26"/>
      <c r="U8" s="26"/>
      <c r="V8" s="26"/>
      <c r="W8" s="26"/>
      <c r="X8" s="26"/>
      <c r="Y8" s="26"/>
      <c r="Z8" s="26"/>
      <c r="AA8" s="26"/>
    </row>
    <row r="9" spans="1:28" ht="23.25" customHeight="1" x14ac:dyDescent="0.25">
      <c r="A9" s="445"/>
      <c r="B9" s="446"/>
      <c r="C9" s="446"/>
      <c r="D9" s="446"/>
      <c r="E9" s="4"/>
      <c r="F9" s="364" t="s">
        <v>38</v>
      </c>
      <c r="G9" s="365"/>
      <c r="H9" s="365"/>
      <c r="I9" s="366"/>
      <c r="J9" s="6"/>
      <c r="K9" s="190"/>
      <c r="L9" s="26"/>
      <c r="M9" s="26"/>
      <c r="N9" s="26"/>
      <c r="O9" s="26"/>
      <c r="P9" s="26"/>
      <c r="Q9" s="26"/>
      <c r="R9" s="26"/>
      <c r="S9" s="26"/>
      <c r="T9" s="26"/>
      <c r="U9" s="26"/>
      <c r="V9" s="26"/>
      <c r="W9" s="26"/>
      <c r="X9" s="26"/>
      <c r="Y9" s="26"/>
      <c r="Z9" s="26"/>
      <c r="AA9" s="26"/>
    </row>
    <row r="10" spans="1:28" ht="30" customHeight="1" x14ac:dyDescent="0.25">
      <c r="A10" s="445"/>
      <c r="B10" s="446"/>
      <c r="C10" s="446"/>
      <c r="D10" s="446"/>
      <c r="E10" s="4"/>
      <c r="F10" s="364" t="s">
        <v>39</v>
      </c>
      <c r="G10" s="365"/>
      <c r="H10" s="365"/>
      <c r="I10" s="366"/>
      <c r="J10" s="70">
        <f>'6l_FP'!I52-J12</f>
        <v>0</v>
      </c>
      <c r="K10" s="190"/>
      <c r="L10" s="26"/>
      <c r="M10" s="26"/>
      <c r="N10" s="26"/>
      <c r="O10" s="26"/>
      <c r="P10" s="26"/>
      <c r="Q10" s="26"/>
      <c r="R10" s="26"/>
      <c r="S10" s="26"/>
      <c r="T10" s="26"/>
      <c r="U10" s="26"/>
      <c r="V10" s="26"/>
      <c r="W10" s="26"/>
      <c r="X10" s="26"/>
      <c r="Y10" s="26"/>
      <c r="Z10" s="26"/>
      <c r="AA10" s="26"/>
    </row>
    <row r="11" spans="1:28" ht="30" customHeight="1" x14ac:dyDescent="0.25">
      <c r="A11" s="445"/>
      <c r="B11" s="446"/>
      <c r="C11" s="446"/>
      <c r="D11" s="446"/>
      <c r="E11" s="4"/>
      <c r="F11" s="364" t="s">
        <v>40</v>
      </c>
      <c r="G11" s="365"/>
      <c r="H11" s="365"/>
      <c r="I11" s="366"/>
      <c r="J11" s="70">
        <f>'6l_FP'!I53</f>
        <v>0</v>
      </c>
      <c r="K11" s="190"/>
      <c r="L11" s="30"/>
      <c r="M11" s="30"/>
      <c r="N11" s="30"/>
      <c r="O11" s="30"/>
      <c r="P11" s="30"/>
      <c r="Q11" s="30"/>
      <c r="R11" s="30"/>
      <c r="S11" s="30"/>
      <c r="T11" s="30"/>
      <c r="U11" s="30"/>
      <c r="V11" s="30"/>
      <c r="W11" s="30"/>
      <c r="X11" s="30"/>
      <c r="Y11" s="30"/>
      <c r="Z11" s="30"/>
      <c r="AA11" s="30"/>
    </row>
    <row r="12" spans="1:28" ht="30" customHeight="1" x14ac:dyDescent="0.25">
      <c r="A12" s="445"/>
      <c r="B12" s="446"/>
      <c r="C12" s="446"/>
      <c r="D12" s="446"/>
      <c r="E12" s="4"/>
      <c r="F12" s="364" t="s">
        <v>41</v>
      </c>
      <c r="G12" s="365"/>
      <c r="H12" s="365"/>
      <c r="I12" s="366"/>
      <c r="J12" s="6"/>
      <c r="K12" s="190"/>
      <c r="L12" s="30"/>
      <c r="M12" s="30"/>
      <c r="N12" s="30"/>
      <c r="O12" s="30"/>
      <c r="P12" s="30"/>
      <c r="Q12" s="30"/>
      <c r="R12" s="30"/>
      <c r="S12" s="30"/>
      <c r="T12" s="30"/>
      <c r="U12" s="30"/>
      <c r="V12" s="30"/>
      <c r="W12" s="30"/>
      <c r="X12" s="30"/>
      <c r="Y12" s="30"/>
      <c r="Z12" s="30"/>
      <c r="AA12" s="30"/>
    </row>
    <row r="13" spans="1:28" ht="30" customHeight="1" x14ac:dyDescent="0.25">
      <c r="A13" s="445"/>
      <c r="B13" s="446"/>
      <c r="C13" s="446"/>
      <c r="D13" s="446"/>
      <c r="E13" s="4"/>
      <c r="F13" s="364" t="s">
        <v>42</v>
      </c>
      <c r="G13" s="365"/>
      <c r="H13" s="365"/>
      <c r="I13" s="366"/>
      <c r="J13" s="6"/>
      <c r="K13" s="190"/>
      <c r="L13" s="26"/>
      <c r="M13" s="26"/>
      <c r="N13" s="26"/>
      <c r="O13" s="26"/>
      <c r="P13" s="26"/>
      <c r="Q13" s="26"/>
      <c r="R13" s="26"/>
      <c r="S13" s="26"/>
      <c r="T13" s="26"/>
      <c r="U13" s="26"/>
      <c r="V13" s="26"/>
      <c r="W13" s="26"/>
      <c r="X13" s="26"/>
      <c r="Y13" s="26"/>
      <c r="Z13" s="26"/>
      <c r="AA13" s="26"/>
    </row>
    <row r="14" spans="1:28" ht="35.25" customHeight="1" x14ac:dyDescent="0.25">
      <c r="A14" s="445"/>
      <c r="B14" s="446"/>
      <c r="C14" s="446"/>
      <c r="D14" s="446"/>
      <c r="E14" s="4"/>
      <c r="F14" s="364" t="s">
        <v>553</v>
      </c>
      <c r="G14" s="365"/>
      <c r="H14" s="365"/>
      <c r="I14" s="366"/>
      <c r="J14" s="6"/>
      <c r="K14" s="190"/>
      <c r="L14" s="30"/>
      <c r="M14" s="30"/>
      <c r="N14" s="30"/>
      <c r="O14" s="30"/>
      <c r="P14" s="30"/>
      <c r="Q14" s="30"/>
      <c r="R14" s="30"/>
      <c r="S14" s="30"/>
      <c r="T14" s="30"/>
      <c r="U14" s="30"/>
      <c r="V14" s="30"/>
      <c r="W14" s="30"/>
      <c r="X14" s="30"/>
      <c r="Y14" s="30"/>
      <c r="Z14" s="30"/>
      <c r="AA14" s="30"/>
    </row>
    <row r="15" spans="1:28" ht="36" customHeight="1" x14ac:dyDescent="0.25">
      <c r="A15" s="445"/>
      <c r="B15" s="446"/>
      <c r="C15" s="446"/>
      <c r="D15" s="446"/>
      <c r="E15" s="4"/>
      <c r="F15" s="364" t="s">
        <v>554</v>
      </c>
      <c r="G15" s="365"/>
      <c r="H15" s="365"/>
      <c r="I15" s="366"/>
      <c r="J15" s="6"/>
      <c r="K15" s="190"/>
      <c r="L15" s="26"/>
      <c r="M15" s="26"/>
      <c r="N15" s="26"/>
      <c r="O15" s="26"/>
      <c r="P15" s="26"/>
      <c r="Q15" s="26"/>
      <c r="R15" s="26"/>
      <c r="S15" s="26"/>
      <c r="T15" s="26"/>
      <c r="U15" s="26"/>
      <c r="V15" s="26"/>
      <c r="W15" s="26"/>
      <c r="X15" s="26"/>
      <c r="Y15" s="26"/>
      <c r="Z15" s="26"/>
      <c r="AA15" s="26"/>
    </row>
    <row r="16" spans="1:28" ht="15.6" customHeight="1" x14ac:dyDescent="0.25">
      <c r="A16" s="445"/>
      <c r="B16" s="446"/>
      <c r="C16" s="446"/>
      <c r="D16" s="446"/>
      <c r="E16" s="448" t="s">
        <v>44</v>
      </c>
      <c r="F16" s="449"/>
      <c r="G16" s="449"/>
      <c r="H16" s="449"/>
      <c r="I16" s="450">
        <f>SUM(J7:J15)</f>
        <v>0</v>
      </c>
      <c r="J16" s="450"/>
      <c r="K16" s="30"/>
      <c r="L16" s="30"/>
      <c r="M16" s="30"/>
      <c r="N16" s="30"/>
      <c r="O16" s="30"/>
      <c r="P16" s="30"/>
      <c r="Q16" s="30"/>
      <c r="R16" s="30"/>
      <c r="S16" s="30"/>
      <c r="T16" s="30"/>
      <c r="U16" s="30"/>
      <c r="V16" s="30"/>
      <c r="W16" s="30"/>
      <c r="X16" s="30"/>
      <c r="Y16" s="30"/>
      <c r="Z16" s="30"/>
      <c r="AA16" s="30"/>
    </row>
    <row r="17" spans="1:27" ht="19.5" customHeight="1" x14ac:dyDescent="0.25">
      <c r="A17" s="25" t="s">
        <v>397</v>
      </c>
      <c r="B17" s="367" t="s">
        <v>141</v>
      </c>
      <c r="C17" s="368"/>
      <c r="D17" s="369"/>
      <c r="E17" s="442"/>
      <c r="F17" s="443"/>
      <c r="G17" s="443"/>
      <c r="H17" s="443"/>
      <c r="I17" s="443"/>
      <c r="J17" s="444"/>
      <c r="K17" s="26"/>
      <c r="L17" s="26"/>
      <c r="M17" s="26"/>
      <c r="N17" s="26"/>
      <c r="O17" s="26"/>
      <c r="P17" s="26"/>
      <c r="Q17" s="26"/>
      <c r="R17" s="26"/>
      <c r="S17" s="26"/>
      <c r="T17" s="26"/>
      <c r="U17" s="26"/>
      <c r="V17" s="26"/>
      <c r="W17" s="26"/>
      <c r="X17" s="26"/>
      <c r="Y17" s="26"/>
      <c r="Z17" s="26"/>
      <c r="AA17" s="26"/>
    </row>
    <row r="18" spans="1:27" s="65" customFormat="1" x14ac:dyDescent="0.25"/>
    <row r="19" spans="1:27" s="65" customFormat="1" x14ac:dyDescent="0.25"/>
    <row r="20" spans="1:27" s="65" customFormat="1" x14ac:dyDescent="0.25"/>
    <row r="21" spans="1:27" s="65" customFormat="1" x14ac:dyDescent="0.25"/>
    <row r="22" spans="1:27" s="65" customFormat="1" x14ac:dyDescent="0.25"/>
    <row r="23" spans="1:27" s="65" customFormat="1" x14ac:dyDescent="0.25"/>
    <row r="24" spans="1:27" s="65" customFormat="1" x14ac:dyDescent="0.25"/>
    <row r="25" spans="1:27" s="65" customFormat="1" x14ac:dyDescent="0.25"/>
    <row r="26" spans="1:27" s="65" customFormat="1" x14ac:dyDescent="0.25"/>
    <row r="27" spans="1:27" s="65" customFormat="1" x14ac:dyDescent="0.25"/>
  </sheetData>
  <sheetProtection sheet="1" objects="1" scenarios="1" formatRows="0"/>
  <mergeCells count="25">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 ref="B5:D5"/>
    <mergeCell ref="E5:F5"/>
    <mergeCell ref="G3:J3"/>
    <mergeCell ref="G5:J5"/>
    <mergeCell ref="A1:AB1"/>
    <mergeCell ref="B3:D3"/>
    <mergeCell ref="E3:F3"/>
    <mergeCell ref="B4:D4"/>
    <mergeCell ref="E4:J4"/>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34" zoomScaleNormal="100" workbookViewId="0">
      <selection activeCell="G36" sqref="G36:H36"/>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80" t="s">
        <v>318</v>
      </c>
      <c r="B2" s="71" t="s">
        <v>143</v>
      </c>
      <c r="C2" s="2"/>
      <c r="D2" s="2"/>
      <c r="E2" s="2"/>
      <c r="F2" s="2"/>
      <c r="G2" s="2"/>
    </row>
    <row r="3" spans="1:8" x14ac:dyDescent="0.25">
      <c r="A3" s="280"/>
      <c r="B3" s="3"/>
      <c r="C3" s="2"/>
      <c r="D3" s="2"/>
      <c r="E3" s="2"/>
      <c r="F3" s="2"/>
      <c r="G3" s="2"/>
    </row>
    <row r="4" spans="1:8" ht="139.5" customHeight="1" x14ac:dyDescent="0.25">
      <c r="A4" s="67"/>
      <c r="B4" s="281" t="s">
        <v>112</v>
      </c>
      <c r="C4" s="281" t="s">
        <v>113</v>
      </c>
      <c r="D4" s="281" t="s">
        <v>541</v>
      </c>
      <c r="E4" s="281" t="s">
        <v>114</v>
      </c>
      <c r="F4" s="281" t="s">
        <v>43</v>
      </c>
      <c r="G4" s="281" t="s">
        <v>115</v>
      </c>
      <c r="H4" s="107" t="s">
        <v>569</v>
      </c>
    </row>
    <row r="5" spans="1:8" x14ac:dyDescent="0.25">
      <c r="A5" s="67" t="s">
        <v>182</v>
      </c>
      <c r="B5" s="456" t="s">
        <v>134</v>
      </c>
      <c r="C5" s="456"/>
      <c r="D5" s="456"/>
      <c r="E5" s="456"/>
      <c r="F5" s="456"/>
      <c r="G5" s="456"/>
      <c r="H5" s="72"/>
    </row>
    <row r="6" spans="1:8" ht="75" customHeight="1" x14ac:dyDescent="0.25">
      <c r="A6" s="282" t="s">
        <v>398</v>
      </c>
      <c r="B6" s="238" t="s">
        <v>116</v>
      </c>
      <c r="C6" s="283" t="s">
        <v>121</v>
      </c>
      <c r="D6" s="283" t="s">
        <v>128</v>
      </c>
      <c r="E6" s="238" t="s">
        <v>130</v>
      </c>
      <c r="F6" s="284"/>
      <c r="G6" s="7"/>
      <c r="H6" s="72"/>
    </row>
    <row r="7" spans="1:8" ht="78" customHeight="1" x14ac:dyDescent="0.25">
      <c r="A7" s="282" t="s">
        <v>399</v>
      </c>
      <c r="B7" s="238" t="s">
        <v>116</v>
      </c>
      <c r="C7" s="283" t="s">
        <v>121</v>
      </c>
      <c r="D7" s="283" t="s">
        <v>129</v>
      </c>
      <c r="E7" s="238" t="s">
        <v>130</v>
      </c>
      <c r="F7" s="284"/>
      <c r="G7" s="7"/>
      <c r="H7" s="72"/>
    </row>
    <row r="8" spans="1:8" ht="120" customHeight="1" x14ac:dyDescent="0.25">
      <c r="A8" s="282" t="s">
        <v>400</v>
      </c>
      <c r="B8" s="285" t="s">
        <v>117</v>
      </c>
      <c r="C8" s="283" t="s">
        <v>532</v>
      </c>
      <c r="D8" s="283" t="s">
        <v>953</v>
      </c>
      <c r="E8" s="285" t="s">
        <v>131</v>
      </c>
      <c r="F8" s="284"/>
      <c r="G8" s="286">
        <f>G9</f>
        <v>0</v>
      </c>
      <c r="H8" s="108"/>
    </row>
    <row r="9" spans="1:8" ht="45.6" customHeight="1" x14ac:dyDescent="0.25">
      <c r="A9" s="282"/>
      <c r="B9" s="285" t="s">
        <v>533</v>
      </c>
      <c r="C9" s="283" t="s">
        <v>562</v>
      </c>
      <c r="D9" s="355" t="s">
        <v>567</v>
      </c>
      <c r="E9" s="285"/>
      <c r="F9" s="458"/>
      <c r="G9" s="286">
        <f>SUM(G10:G12)</f>
        <v>0</v>
      </c>
      <c r="H9" s="109" t="str">
        <f>IF(G9=G13,"Gerai","Klaida, R.37.1 suma nesutampa su R.37.2 suma. Tikslinti R.37.1.1-R.37.1.1.3 arba R.37.2.1-R.37.2.3 stulpelius")</f>
        <v>Gerai</v>
      </c>
    </row>
    <row r="10" spans="1:8" ht="18" customHeight="1" x14ac:dyDescent="0.25">
      <c r="A10" s="282"/>
      <c r="B10" s="285" t="s">
        <v>559</v>
      </c>
      <c r="C10" s="283" t="s">
        <v>534</v>
      </c>
      <c r="D10" s="355"/>
      <c r="E10" s="285" t="s">
        <v>131</v>
      </c>
      <c r="F10" s="458"/>
      <c r="G10" s="287"/>
      <c r="H10" s="72"/>
    </row>
    <row r="11" spans="1:8" ht="18" customHeight="1" x14ac:dyDescent="0.25">
      <c r="A11" s="282"/>
      <c r="B11" s="285" t="s">
        <v>560</v>
      </c>
      <c r="C11" s="283" t="s">
        <v>536</v>
      </c>
      <c r="D11" s="355"/>
      <c r="E11" s="285" t="s">
        <v>131</v>
      </c>
      <c r="F11" s="458"/>
      <c r="G11" s="287"/>
      <c r="H11" s="72"/>
    </row>
    <row r="12" spans="1:8" ht="31.5" customHeight="1" x14ac:dyDescent="0.25">
      <c r="A12" s="282"/>
      <c r="B12" s="285" t="s">
        <v>561</v>
      </c>
      <c r="C12" s="283" t="s">
        <v>537</v>
      </c>
      <c r="D12" s="355"/>
      <c r="E12" s="285" t="s">
        <v>131</v>
      </c>
      <c r="F12" s="458"/>
      <c r="G12" s="287"/>
      <c r="H12" s="72"/>
    </row>
    <row r="13" spans="1:8" ht="25.9" customHeight="1" x14ac:dyDescent="0.25">
      <c r="A13" s="282"/>
      <c r="B13" s="285" t="s">
        <v>535</v>
      </c>
      <c r="C13" s="283" t="s">
        <v>563</v>
      </c>
      <c r="D13" s="355" t="s">
        <v>568</v>
      </c>
      <c r="E13" s="285"/>
      <c r="F13" s="458"/>
      <c r="G13" s="286">
        <f>G14+G15+G16+L19</f>
        <v>0</v>
      </c>
      <c r="H13" s="109" t="str">
        <f>IF(G9=G13,"Gerai","Klaida, R.37.2 suma nesutampa su R.37.1 suma. Tikslinti R.37.1.1-R.37.1.1.3 arba R.37.2.1-R.37.2.3 stulpelius")</f>
        <v>Gerai</v>
      </c>
    </row>
    <row r="14" spans="1:8" ht="32.25" customHeight="1" x14ac:dyDescent="0.25">
      <c r="A14" s="282"/>
      <c r="B14" s="285" t="s">
        <v>564</v>
      </c>
      <c r="C14" s="283" t="s">
        <v>539</v>
      </c>
      <c r="D14" s="355"/>
      <c r="E14" s="285" t="s">
        <v>131</v>
      </c>
      <c r="F14" s="458"/>
      <c r="G14" s="287"/>
      <c r="H14" s="72"/>
    </row>
    <row r="15" spans="1:8" ht="32.25" customHeight="1" x14ac:dyDescent="0.25">
      <c r="A15" s="282"/>
      <c r="B15" s="285" t="s">
        <v>565</v>
      </c>
      <c r="C15" s="283" t="s">
        <v>540</v>
      </c>
      <c r="D15" s="355"/>
      <c r="E15" s="285" t="s">
        <v>131</v>
      </c>
      <c r="F15" s="458"/>
      <c r="G15" s="287"/>
      <c r="H15" s="72"/>
    </row>
    <row r="16" spans="1:8" ht="35.25" customHeight="1" x14ac:dyDescent="0.25">
      <c r="A16" s="282"/>
      <c r="B16" s="285" t="s">
        <v>566</v>
      </c>
      <c r="C16" s="283" t="s">
        <v>538</v>
      </c>
      <c r="D16" s="355"/>
      <c r="E16" s="285" t="s">
        <v>131</v>
      </c>
      <c r="F16" s="458"/>
      <c r="G16" s="287"/>
      <c r="H16" s="72"/>
    </row>
    <row r="17" spans="1:14" ht="74.25" customHeight="1" x14ac:dyDescent="0.25">
      <c r="A17" s="282" t="s">
        <v>401</v>
      </c>
      <c r="B17" s="285" t="s">
        <v>118</v>
      </c>
      <c r="C17" s="283" t="s">
        <v>122</v>
      </c>
      <c r="D17" s="283" t="s">
        <v>152</v>
      </c>
      <c r="E17" s="285" t="s">
        <v>130</v>
      </c>
      <c r="F17" s="284"/>
      <c r="G17" s="287"/>
    </row>
    <row r="18" spans="1:14" ht="67.5" customHeight="1" x14ac:dyDescent="0.25">
      <c r="A18" s="282" t="s">
        <v>402</v>
      </c>
      <c r="B18" s="285" t="s">
        <v>118</v>
      </c>
      <c r="C18" s="283" t="s">
        <v>122</v>
      </c>
      <c r="D18" s="283" t="s">
        <v>153</v>
      </c>
      <c r="E18" s="285" t="s">
        <v>130</v>
      </c>
      <c r="F18" s="284"/>
      <c r="G18" s="287"/>
    </row>
    <row r="19" spans="1:14" ht="79.5" customHeight="1" x14ac:dyDescent="0.25">
      <c r="A19" s="282" t="s">
        <v>403</v>
      </c>
      <c r="B19" s="285" t="s">
        <v>119</v>
      </c>
      <c r="C19" s="283" t="s">
        <v>123</v>
      </c>
      <c r="D19" s="283" t="s">
        <v>132</v>
      </c>
      <c r="E19" s="238" t="s">
        <v>133</v>
      </c>
      <c r="F19" s="284"/>
      <c r="G19" s="287"/>
    </row>
    <row r="20" spans="1:14" ht="60.75" customHeight="1" x14ac:dyDescent="0.25">
      <c r="A20" s="282" t="s">
        <v>404</v>
      </c>
      <c r="B20" s="285" t="s">
        <v>120</v>
      </c>
      <c r="C20" s="283" t="s">
        <v>124</v>
      </c>
      <c r="D20" s="283" t="s">
        <v>132</v>
      </c>
      <c r="E20" s="285" t="s">
        <v>130</v>
      </c>
      <c r="F20" s="284"/>
      <c r="G20" s="287"/>
    </row>
    <row r="21" spans="1:14" ht="27.6" customHeight="1" x14ac:dyDescent="0.25">
      <c r="A21" s="67" t="s">
        <v>183</v>
      </c>
      <c r="B21" s="457" t="s">
        <v>135</v>
      </c>
      <c r="C21" s="457"/>
      <c r="D21" s="457"/>
      <c r="E21" s="457"/>
      <c r="F21" s="457"/>
      <c r="G21" s="457"/>
    </row>
    <row r="22" spans="1:14" x14ac:dyDescent="0.25">
      <c r="A22" s="67" t="s">
        <v>405</v>
      </c>
      <c r="B22" s="288" t="s">
        <v>136</v>
      </c>
      <c r="C22" s="289"/>
      <c r="D22" s="289"/>
      <c r="E22" s="289"/>
      <c r="F22" s="284"/>
      <c r="G22" s="287"/>
    </row>
    <row r="23" spans="1:14" x14ac:dyDescent="0.25">
      <c r="A23" s="67" t="s">
        <v>406</v>
      </c>
      <c r="B23" s="288" t="s">
        <v>137</v>
      </c>
      <c r="C23" s="289"/>
      <c r="D23" s="289"/>
      <c r="E23" s="289"/>
      <c r="F23" s="284"/>
      <c r="G23" s="287"/>
    </row>
    <row r="24" spans="1:14" x14ac:dyDescent="0.25">
      <c r="A24" s="67" t="s">
        <v>407</v>
      </c>
      <c r="B24" s="288" t="s">
        <v>69</v>
      </c>
      <c r="C24" s="289"/>
      <c r="D24" s="289"/>
      <c r="E24" s="289"/>
      <c r="F24" s="284"/>
      <c r="G24" s="287"/>
      <c r="H24" s="125"/>
    </row>
    <row r="25" spans="1:14" ht="90" x14ac:dyDescent="0.25">
      <c r="A25" s="290" t="s">
        <v>408</v>
      </c>
      <c r="B25" s="291"/>
      <c r="C25" s="292" t="s">
        <v>630</v>
      </c>
      <c r="D25" s="293" t="s">
        <v>631</v>
      </c>
      <c r="E25" s="294" t="s">
        <v>131</v>
      </c>
      <c r="F25" s="284"/>
      <c r="G25" s="287"/>
      <c r="H25" s="462"/>
      <c r="I25" s="463"/>
      <c r="J25" s="463"/>
      <c r="K25" s="463"/>
      <c r="L25" s="463"/>
      <c r="M25" s="463"/>
      <c r="N25" s="463"/>
    </row>
    <row r="26" spans="1:14" ht="30" x14ac:dyDescent="0.25">
      <c r="A26" s="290" t="s">
        <v>642</v>
      </c>
      <c r="B26" s="291"/>
      <c r="C26" s="292" t="s">
        <v>632</v>
      </c>
      <c r="D26" s="293" t="s">
        <v>637</v>
      </c>
      <c r="E26" s="294" t="s">
        <v>130</v>
      </c>
      <c r="F26" s="284"/>
      <c r="G26" s="287"/>
      <c r="H26" s="462"/>
      <c r="I26" s="463"/>
      <c r="J26" s="463"/>
      <c r="K26" s="463"/>
      <c r="L26" s="463"/>
      <c r="M26" s="463"/>
      <c r="N26" s="463"/>
    </row>
    <row r="27" spans="1:14" ht="30" x14ac:dyDescent="0.25">
      <c r="A27" s="290" t="s">
        <v>643</v>
      </c>
      <c r="B27" s="291"/>
      <c r="C27" s="292" t="s">
        <v>633</v>
      </c>
      <c r="D27" s="293" t="s">
        <v>638</v>
      </c>
      <c r="E27" s="294" t="s">
        <v>130</v>
      </c>
      <c r="F27" s="284"/>
      <c r="G27" s="287"/>
      <c r="H27" s="462"/>
      <c r="I27" s="463"/>
      <c r="J27" s="463"/>
      <c r="K27" s="463"/>
      <c r="L27" s="463"/>
      <c r="M27" s="463"/>
      <c r="N27" s="463"/>
    </row>
    <row r="28" spans="1:14" ht="30" x14ac:dyDescent="0.25">
      <c r="A28" s="290" t="s">
        <v>644</v>
      </c>
      <c r="B28" s="291"/>
      <c r="C28" s="292" t="s">
        <v>634</v>
      </c>
      <c r="D28" s="293" t="s">
        <v>639</v>
      </c>
      <c r="E28" s="294" t="s">
        <v>130</v>
      </c>
      <c r="F28" s="284"/>
      <c r="G28" s="287"/>
      <c r="H28" s="462"/>
      <c r="I28" s="463"/>
      <c r="J28" s="463"/>
      <c r="K28" s="463"/>
      <c r="L28" s="463"/>
      <c r="M28" s="463"/>
      <c r="N28" s="463"/>
    </row>
    <row r="29" spans="1:14" x14ac:dyDescent="0.25">
      <c r="A29" s="290" t="s">
        <v>646</v>
      </c>
      <c r="B29" s="291"/>
      <c r="C29" s="292" t="s">
        <v>635</v>
      </c>
      <c r="D29" s="293" t="s">
        <v>640</v>
      </c>
      <c r="E29" s="294" t="s">
        <v>130</v>
      </c>
      <c r="F29" s="284"/>
      <c r="G29" s="287"/>
      <c r="H29" s="462"/>
      <c r="I29" s="463"/>
      <c r="J29" s="463"/>
      <c r="K29" s="463"/>
      <c r="L29" s="463"/>
      <c r="M29" s="463"/>
      <c r="N29" s="463"/>
    </row>
    <row r="30" spans="1:14" x14ac:dyDescent="0.25">
      <c r="A30" s="290" t="s">
        <v>645</v>
      </c>
      <c r="B30" s="291"/>
      <c r="C30" s="295" t="s">
        <v>636</v>
      </c>
      <c r="D30" s="295" t="s">
        <v>641</v>
      </c>
      <c r="E30" s="294" t="s">
        <v>130</v>
      </c>
      <c r="F30" s="284"/>
      <c r="G30" s="287"/>
      <c r="H30" s="462"/>
      <c r="I30" s="463"/>
      <c r="J30" s="463"/>
      <c r="K30" s="463"/>
      <c r="L30" s="463"/>
      <c r="M30" s="463"/>
      <c r="N30" s="463"/>
    </row>
    <row r="31" spans="1:14" x14ac:dyDescent="0.25">
      <c r="A31" s="67"/>
      <c r="B31" s="459" t="s">
        <v>510</v>
      </c>
      <c r="C31" s="460"/>
      <c r="D31" s="460"/>
      <c r="E31" s="460"/>
      <c r="F31" s="461"/>
      <c r="G31" s="459" t="s">
        <v>954</v>
      </c>
      <c r="H31" s="461"/>
    </row>
    <row r="32" spans="1:14" x14ac:dyDescent="0.25">
      <c r="A32" s="67"/>
      <c r="B32" s="296"/>
      <c r="C32" s="466" t="s">
        <v>529</v>
      </c>
      <c r="D32" s="467"/>
      <c r="E32" s="468"/>
      <c r="F32" s="284"/>
      <c r="G32" s="464"/>
      <c r="H32" s="465"/>
    </row>
    <row r="33" spans="1:8" x14ac:dyDescent="0.25">
      <c r="A33" s="67"/>
      <c r="B33" s="296"/>
      <c r="C33" s="466" t="s">
        <v>530</v>
      </c>
      <c r="D33" s="467"/>
      <c r="E33" s="468"/>
      <c r="F33" s="284"/>
      <c r="G33" s="464"/>
      <c r="H33" s="465"/>
    </row>
    <row r="34" spans="1:8" x14ac:dyDescent="0.25">
      <c r="A34" s="67"/>
      <c r="B34" s="296"/>
      <c r="C34" s="466" t="s">
        <v>531</v>
      </c>
      <c r="D34" s="467"/>
      <c r="E34" s="468"/>
      <c r="F34" s="284"/>
      <c r="G34" s="464"/>
      <c r="H34" s="465"/>
    </row>
    <row r="35" spans="1:8" ht="29.25" customHeight="1" x14ac:dyDescent="0.25">
      <c r="A35" s="2"/>
      <c r="B35" s="289" t="s">
        <v>512</v>
      </c>
      <c r="C35" s="453" t="s">
        <v>511</v>
      </c>
      <c r="D35" s="454"/>
      <c r="E35" s="455"/>
      <c r="F35" s="284"/>
      <c r="G35" s="451"/>
      <c r="H35" s="452"/>
    </row>
    <row r="36" spans="1:8" ht="43.5" customHeight="1" x14ac:dyDescent="0.25">
      <c r="A36" s="2"/>
      <c r="B36" s="289" t="s">
        <v>513</v>
      </c>
      <c r="C36" s="453" t="s">
        <v>514</v>
      </c>
      <c r="D36" s="454"/>
      <c r="E36" s="455"/>
      <c r="F36" s="284"/>
      <c r="G36" s="451"/>
      <c r="H36" s="452"/>
    </row>
    <row r="37" spans="1:8" ht="29.25" customHeight="1" x14ac:dyDescent="0.25">
      <c r="A37" s="2"/>
      <c r="B37" s="289" t="s">
        <v>515</v>
      </c>
      <c r="C37" s="453" t="s">
        <v>516</v>
      </c>
      <c r="D37" s="454"/>
      <c r="E37" s="455"/>
      <c r="F37" s="284"/>
      <c r="G37" s="451"/>
      <c r="H37" s="452"/>
    </row>
    <row r="38" spans="1:8" ht="29.25" customHeight="1" x14ac:dyDescent="0.25">
      <c r="A38" s="2"/>
      <c r="B38" s="289" t="s">
        <v>517</v>
      </c>
      <c r="C38" s="453" t="s">
        <v>521</v>
      </c>
      <c r="D38" s="454"/>
      <c r="E38" s="455"/>
      <c r="F38" s="284"/>
      <c r="G38" s="451"/>
      <c r="H38" s="452"/>
    </row>
    <row r="39" spans="1:8" ht="29.25" customHeight="1" x14ac:dyDescent="0.25">
      <c r="A39" s="2"/>
      <c r="B39" s="289" t="s">
        <v>518</v>
      </c>
      <c r="C39" s="453" t="s">
        <v>522</v>
      </c>
      <c r="D39" s="454"/>
      <c r="E39" s="455"/>
      <c r="F39" s="284"/>
      <c r="G39" s="451"/>
      <c r="H39" s="452"/>
    </row>
    <row r="40" spans="1:8" ht="29.25" customHeight="1" x14ac:dyDescent="0.25">
      <c r="A40" s="2"/>
      <c r="B40" s="289" t="s">
        <v>519</v>
      </c>
      <c r="C40" s="453" t="s">
        <v>523</v>
      </c>
      <c r="D40" s="454"/>
      <c r="E40" s="455"/>
      <c r="F40" s="284"/>
      <c r="G40" s="451"/>
      <c r="H40" s="452"/>
    </row>
    <row r="41" spans="1:8" ht="29.25" customHeight="1" x14ac:dyDescent="0.25">
      <c r="A41" s="2"/>
      <c r="B41" s="289" t="s">
        <v>520</v>
      </c>
      <c r="C41" s="453" t="s">
        <v>524</v>
      </c>
      <c r="D41" s="454"/>
      <c r="E41" s="455"/>
      <c r="F41" s="284"/>
      <c r="G41" s="451"/>
      <c r="H41" s="452"/>
    </row>
    <row r="42" spans="1:8" ht="29.25" customHeight="1" x14ac:dyDescent="0.25">
      <c r="A42" s="2"/>
      <c r="B42" s="289" t="s">
        <v>526</v>
      </c>
      <c r="C42" s="453" t="s">
        <v>525</v>
      </c>
      <c r="D42" s="454"/>
      <c r="E42" s="455"/>
      <c r="F42" s="284"/>
      <c r="G42" s="451"/>
      <c r="H42" s="452"/>
    </row>
    <row r="43" spans="1:8" ht="29.25" customHeight="1" x14ac:dyDescent="0.25">
      <c r="A43" s="2"/>
      <c r="B43" s="289" t="s">
        <v>527</v>
      </c>
      <c r="C43" s="453" t="s">
        <v>528</v>
      </c>
      <c r="D43" s="454"/>
      <c r="E43" s="455"/>
      <c r="F43" s="284"/>
      <c r="G43" s="451"/>
      <c r="H43" s="452"/>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Normal="100" workbookViewId="0">
      <selection activeCell="D5" sqref="D5"/>
    </sheetView>
  </sheetViews>
  <sheetFormatPr defaultColWidth="12.625" defaultRowHeight="15.75" x14ac:dyDescent="0.25"/>
  <cols>
    <col min="1" max="1" width="4.75" style="179" customWidth="1"/>
    <col min="2" max="2" width="50" style="74" customWidth="1"/>
    <col min="3" max="3" width="10.375" style="5" customWidth="1"/>
    <col min="4" max="4" width="49.875" style="74" customWidth="1"/>
    <col min="5" max="10" width="7.625" style="5" customWidth="1"/>
    <col min="11" max="16384" width="12.625" style="5"/>
  </cols>
  <sheetData>
    <row r="2" spans="1:10" x14ac:dyDescent="0.25">
      <c r="A2" s="176" t="s">
        <v>295</v>
      </c>
      <c r="B2" s="3" t="s">
        <v>181</v>
      </c>
    </row>
    <row r="3" spans="1:10" ht="31.5" x14ac:dyDescent="0.25">
      <c r="A3" s="177" t="s">
        <v>75</v>
      </c>
      <c r="B3" s="98" t="s">
        <v>150</v>
      </c>
      <c r="C3" s="98" t="s">
        <v>203</v>
      </c>
      <c r="D3" s="98" t="s">
        <v>151</v>
      </c>
      <c r="E3" s="125"/>
    </row>
    <row r="4" spans="1:10" ht="78.75" x14ac:dyDescent="0.25">
      <c r="A4" s="178" t="s">
        <v>855</v>
      </c>
      <c r="B4" s="230" t="s">
        <v>209</v>
      </c>
      <c r="C4" s="192"/>
      <c r="D4" s="218"/>
    </row>
    <row r="5" spans="1:10" ht="104.25" customHeight="1" x14ac:dyDescent="0.25">
      <c r="A5" s="178" t="s">
        <v>856</v>
      </c>
      <c r="B5" s="230" t="s">
        <v>179</v>
      </c>
      <c r="C5" s="192"/>
      <c r="D5" s="218"/>
    </row>
    <row r="6" spans="1:10" ht="39.75" customHeight="1" x14ac:dyDescent="0.25">
      <c r="A6" s="178" t="s">
        <v>296</v>
      </c>
      <c r="B6" s="230" t="s">
        <v>161</v>
      </c>
      <c r="C6" s="192"/>
      <c r="D6" s="218"/>
    </row>
    <row r="7" spans="1:10" ht="38.25" customHeight="1" x14ac:dyDescent="0.25">
      <c r="A7" s="178" t="s">
        <v>857</v>
      </c>
      <c r="B7" s="230" t="s">
        <v>170</v>
      </c>
      <c r="C7" s="192"/>
      <c r="D7" s="218"/>
    </row>
    <row r="8" spans="1:10" ht="132.75" customHeight="1" x14ac:dyDescent="0.25">
      <c r="A8" s="178" t="s">
        <v>297</v>
      </c>
      <c r="B8" s="231" t="s">
        <v>862</v>
      </c>
      <c r="C8" s="192"/>
      <c r="D8" s="218"/>
      <c r="E8" s="469"/>
      <c r="F8" s="470"/>
      <c r="G8" s="470"/>
      <c r="H8" s="470"/>
      <c r="I8" s="470"/>
      <c r="J8" s="470"/>
    </row>
    <row r="9" spans="1:10" ht="111" customHeight="1" x14ac:dyDescent="0.25">
      <c r="A9" s="178" t="s">
        <v>858</v>
      </c>
      <c r="B9" s="230" t="s">
        <v>550</v>
      </c>
      <c r="C9" s="192"/>
      <c r="D9" s="218"/>
    </row>
    <row r="10" spans="1:10" ht="30.75" customHeight="1" x14ac:dyDescent="0.25">
      <c r="A10" s="178" t="s">
        <v>298</v>
      </c>
      <c r="B10" s="230" t="s">
        <v>163</v>
      </c>
      <c r="C10" s="192"/>
      <c r="D10" s="218"/>
    </row>
    <row r="11" spans="1:10" ht="30.75" customHeight="1" x14ac:dyDescent="0.25">
      <c r="A11" s="178" t="s">
        <v>299</v>
      </c>
      <c r="B11" s="230" t="s">
        <v>164</v>
      </c>
      <c r="C11" s="192"/>
      <c r="D11" s="218"/>
    </row>
    <row r="12" spans="1:10" ht="65.25" customHeight="1" x14ac:dyDescent="0.25">
      <c r="A12" s="178" t="s">
        <v>300</v>
      </c>
      <c r="B12" s="230" t="s">
        <v>180</v>
      </c>
      <c r="C12" s="192"/>
      <c r="D12" s="218"/>
    </row>
    <row r="13" spans="1:10" ht="48" customHeight="1" x14ac:dyDescent="0.25">
      <c r="A13" s="178" t="s">
        <v>859</v>
      </c>
      <c r="B13" s="230" t="s">
        <v>162</v>
      </c>
      <c r="C13" s="192"/>
      <c r="D13" s="218"/>
    </row>
    <row r="14" spans="1:10" ht="31.5" x14ac:dyDescent="0.25">
      <c r="A14" s="178" t="s">
        <v>301</v>
      </c>
      <c r="B14" s="230" t="s">
        <v>173</v>
      </c>
      <c r="C14" s="192"/>
      <c r="D14" s="218"/>
    </row>
    <row r="15" spans="1:10" ht="39" customHeight="1" x14ac:dyDescent="0.25">
      <c r="A15" s="178" t="s">
        <v>302</v>
      </c>
      <c r="B15" s="230" t="s">
        <v>175</v>
      </c>
      <c r="C15" s="192"/>
      <c r="D15" s="218"/>
    </row>
    <row r="16" spans="1:10" ht="51.75" customHeight="1" x14ac:dyDescent="0.25">
      <c r="A16" s="178" t="s">
        <v>303</v>
      </c>
      <c r="B16" s="230" t="s">
        <v>210</v>
      </c>
      <c r="C16" s="192"/>
      <c r="D16" s="218"/>
    </row>
    <row r="17" spans="1:4" ht="71.25" customHeight="1" x14ac:dyDescent="0.25">
      <c r="A17" s="178" t="s">
        <v>304</v>
      </c>
      <c r="B17" s="230" t="s">
        <v>165</v>
      </c>
      <c r="C17" s="192"/>
      <c r="D17" s="218"/>
    </row>
    <row r="18" spans="1:4" ht="165.75" customHeight="1" x14ac:dyDescent="0.25">
      <c r="A18" s="178" t="s">
        <v>305</v>
      </c>
      <c r="B18" s="230" t="s">
        <v>166</v>
      </c>
      <c r="C18" s="192"/>
      <c r="D18" s="218"/>
    </row>
    <row r="19" spans="1:4" ht="66.75" customHeight="1" x14ac:dyDescent="0.25">
      <c r="A19" s="178" t="s">
        <v>306</v>
      </c>
      <c r="B19" s="230" t="s">
        <v>167</v>
      </c>
      <c r="C19" s="192"/>
      <c r="D19" s="218"/>
    </row>
    <row r="20" spans="1:4" ht="173.25" customHeight="1" x14ac:dyDescent="0.25">
      <c r="A20" s="178" t="s">
        <v>860</v>
      </c>
      <c r="B20" s="230" t="s">
        <v>168</v>
      </c>
      <c r="C20" s="192"/>
      <c r="D20" s="218"/>
    </row>
    <row r="21" spans="1:4" ht="54.75" customHeight="1" x14ac:dyDescent="0.25">
      <c r="A21" s="178" t="s">
        <v>307</v>
      </c>
      <c r="B21" s="230" t="s">
        <v>169</v>
      </c>
      <c r="C21" s="192"/>
      <c r="D21" s="218"/>
    </row>
    <row r="22" spans="1:4" ht="87.75" customHeight="1" x14ac:dyDescent="0.25">
      <c r="A22" s="178" t="s">
        <v>308</v>
      </c>
      <c r="B22" s="230" t="s">
        <v>174</v>
      </c>
      <c r="C22" s="192"/>
      <c r="D22" s="218"/>
    </row>
    <row r="23" spans="1:4" ht="39.75" customHeight="1" x14ac:dyDescent="0.25">
      <c r="A23" s="178" t="s">
        <v>309</v>
      </c>
      <c r="B23" s="230" t="s">
        <v>211</v>
      </c>
      <c r="C23" s="192"/>
      <c r="D23" s="218"/>
    </row>
    <row r="24" spans="1:4" ht="59.25" customHeight="1" x14ac:dyDescent="0.25">
      <c r="A24" s="178" t="s">
        <v>310</v>
      </c>
      <c r="B24" s="230" t="s">
        <v>176</v>
      </c>
      <c r="C24" s="192"/>
      <c r="D24" s="218"/>
    </row>
    <row r="25" spans="1:4" ht="76.5" customHeight="1" x14ac:dyDescent="0.25">
      <c r="A25" s="178" t="s">
        <v>311</v>
      </c>
      <c r="B25" s="230" t="s">
        <v>177</v>
      </c>
      <c r="C25" s="192"/>
      <c r="D25" s="218"/>
    </row>
    <row r="26" spans="1:4" ht="72" customHeight="1" x14ac:dyDescent="0.25">
      <c r="A26" s="178" t="s">
        <v>312</v>
      </c>
      <c r="B26" s="230" t="s">
        <v>215</v>
      </c>
      <c r="C26" s="192"/>
      <c r="D26" s="218"/>
    </row>
    <row r="27" spans="1:4" ht="42" customHeight="1" x14ac:dyDescent="0.25">
      <c r="A27" s="178" t="s">
        <v>313</v>
      </c>
      <c r="B27" s="230" t="s">
        <v>178</v>
      </c>
      <c r="C27" s="192"/>
      <c r="D27" s="218"/>
    </row>
    <row r="28" spans="1:4" ht="38.25" customHeight="1" x14ac:dyDescent="0.25">
      <c r="A28" s="178" t="s">
        <v>314</v>
      </c>
      <c r="B28" s="230" t="s">
        <v>212</v>
      </c>
      <c r="C28" s="192"/>
      <c r="D28" s="218"/>
    </row>
    <row r="29" spans="1:4" ht="36" customHeight="1" x14ac:dyDescent="0.25">
      <c r="A29" s="178" t="s">
        <v>315</v>
      </c>
      <c r="B29" s="230" t="s">
        <v>213</v>
      </c>
      <c r="C29" s="192"/>
      <c r="D29" s="218"/>
    </row>
    <row r="30" spans="1:4" ht="70.5" customHeight="1" x14ac:dyDescent="0.25">
      <c r="A30" s="178" t="s">
        <v>409</v>
      </c>
      <c r="B30" s="230" t="s">
        <v>214</v>
      </c>
      <c r="C30" s="192"/>
      <c r="D30" s="218"/>
    </row>
    <row r="31" spans="1:4" ht="66.75" customHeight="1" x14ac:dyDescent="0.25">
      <c r="A31" s="178" t="s">
        <v>410</v>
      </c>
      <c r="B31" s="230" t="s">
        <v>218</v>
      </c>
      <c r="C31" s="192"/>
      <c r="D31" s="218"/>
    </row>
    <row r="32" spans="1:4" ht="76.5" customHeight="1" x14ac:dyDescent="0.25">
      <c r="A32" s="178" t="s">
        <v>411</v>
      </c>
      <c r="B32" s="230" t="s">
        <v>219</v>
      </c>
      <c r="C32" s="192"/>
      <c r="D32" s="218"/>
    </row>
    <row r="33" spans="1:4" ht="63" customHeight="1" x14ac:dyDescent="0.25">
      <c r="A33" s="178" t="s">
        <v>412</v>
      </c>
      <c r="B33" s="230" t="s">
        <v>217</v>
      </c>
      <c r="C33" s="192"/>
      <c r="D33" s="218"/>
    </row>
    <row r="34" spans="1:4" ht="93.75" customHeight="1" x14ac:dyDescent="0.25">
      <c r="A34" s="178" t="s">
        <v>413</v>
      </c>
      <c r="B34" s="230" t="s">
        <v>216</v>
      </c>
      <c r="C34" s="192"/>
      <c r="D34" s="218"/>
    </row>
    <row r="35" spans="1:4" ht="66" customHeight="1" x14ac:dyDescent="0.25">
      <c r="A35" s="178" t="s">
        <v>414</v>
      </c>
      <c r="B35" s="230" t="s">
        <v>171</v>
      </c>
      <c r="C35" s="192"/>
      <c r="D35" s="218"/>
    </row>
    <row r="36" spans="1:4" ht="66" customHeight="1" x14ac:dyDescent="0.25">
      <c r="A36" s="178" t="s">
        <v>415</v>
      </c>
      <c r="B36" s="230" t="s">
        <v>220</v>
      </c>
      <c r="C36" s="192"/>
      <c r="D36" s="218"/>
    </row>
    <row r="37" spans="1:4" ht="63.75" customHeight="1" x14ac:dyDescent="0.25">
      <c r="A37" s="178" t="s">
        <v>416</v>
      </c>
      <c r="B37" s="230" t="s">
        <v>172</v>
      </c>
      <c r="C37" s="192"/>
      <c r="D37" s="218"/>
    </row>
    <row r="38" spans="1:4" ht="60.75" customHeight="1" x14ac:dyDescent="0.25">
      <c r="A38" s="178" t="s">
        <v>893</v>
      </c>
      <c r="B38" s="230" t="s">
        <v>904</v>
      </c>
      <c r="C38" s="192"/>
      <c r="D38" s="218"/>
    </row>
    <row r="39" spans="1:4" ht="20.25" customHeight="1" x14ac:dyDescent="0.25">
      <c r="A39" s="178" t="s">
        <v>894</v>
      </c>
      <c r="B39" s="230" t="s">
        <v>895</v>
      </c>
      <c r="C39" s="192"/>
      <c r="D39" s="218"/>
    </row>
    <row r="40" spans="1:4" ht="33.75" customHeight="1" x14ac:dyDescent="0.25">
      <c r="A40" s="178" t="s">
        <v>896</v>
      </c>
      <c r="B40" s="230" t="s">
        <v>897</v>
      </c>
      <c r="C40" s="192"/>
      <c r="D40" s="218"/>
    </row>
    <row r="41" spans="1:4" ht="24.75" customHeight="1" x14ac:dyDescent="0.25">
      <c r="A41" s="178" t="s">
        <v>898</v>
      </c>
      <c r="B41" s="230" t="s">
        <v>899</v>
      </c>
      <c r="C41" s="192"/>
      <c r="D41" s="218"/>
    </row>
    <row r="42" spans="1:4" ht="27.75" customHeight="1" x14ac:dyDescent="0.25">
      <c r="A42" s="178" t="s">
        <v>900</v>
      </c>
      <c r="B42" s="230" t="s">
        <v>901</v>
      </c>
      <c r="C42" s="192"/>
      <c r="D42" s="218"/>
    </row>
    <row r="43" spans="1:4" ht="28.15" customHeight="1" x14ac:dyDescent="0.25">
      <c r="A43" s="178" t="s">
        <v>902</v>
      </c>
      <c r="B43" s="230" t="s">
        <v>903</v>
      </c>
      <c r="C43" s="192"/>
      <c r="D43" s="218"/>
    </row>
  </sheetData>
  <sheetProtection algorithmName="SHA-512" hashValue="DjP0LEJJTVgMvEEnVX5Xq/C3Zh4ZMvTkYo3aYF4GxtktXX+K2chbjM/IyXvddtgE9yR2KejS+L1EoVthik++wg==" saltValue="0MDYE/HgufqmwUOSFlEPd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L17" sqref="L17"/>
    </sheetView>
  </sheetViews>
  <sheetFormatPr defaultColWidth="9" defaultRowHeight="12" x14ac:dyDescent="0.2"/>
  <cols>
    <col min="1" max="1" width="4.375" style="110" customWidth="1"/>
    <col min="2" max="2" width="13.625" style="110" customWidth="1"/>
    <col min="3" max="3" width="12.25" style="110" customWidth="1"/>
    <col min="4" max="4" width="8.25" style="110" customWidth="1"/>
    <col min="5" max="5" width="10.25" style="110" customWidth="1"/>
    <col min="6" max="6" width="9.125" style="110" customWidth="1"/>
    <col min="7" max="7" width="9.875" style="110" customWidth="1"/>
    <col min="8" max="8" width="9.75" style="110" customWidth="1"/>
    <col min="9" max="9" width="14.5" style="110" customWidth="1"/>
    <col min="10" max="10" width="20.125" style="110" customWidth="1"/>
    <col min="11" max="11" width="16.5" style="110" customWidth="1"/>
    <col min="12" max="12" width="41.625" style="110" customWidth="1"/>
    <col min="13" max="13" width="17.875" style="110" customWidth="1"/>
    <col min="14" max="14" width="13" style="110" customWidth="1"/>
    <col min="15" max="15" width="9" style="110"/>
    <col min="16" max="16" width="16" style="110" customWidth="1"/>
    <col min="17" max="16384" width="9" style="110"/>
  </cols>
  <sheetData>
    <row r="2" spans="1:13" x14ac:dyDescent="0.2">
      <c r="A2" s="262" t="s">
        <v>684</v>
      </c>
      <c r="B2" s="262" t="s">
        <v>683</v>
      </c>
      <c r="C2" s="253"/>
      <c r="D2" s="253"/>
      <c r="E2" s="253"/>
      <c r="F2" s="253"/>
      <c r="G2" s="253"/>
      <c r="H2" s="253"/>
      <c r="I2" s="253"/>
      <c r="J2" s="253"/>
      <c r="K2" s="253"/>
      <c r="L2" s="114"/>
      <c r="M2" s="117"/>
    </row>
    <row r="3" spans="1:13" s="113" customFormat="1" x14ac:dyDescent="0.2">
      <c r="A3" s="263"/>
      <c r="B3" s="472" t="s">
        <v>703</v>
      </c>
      <c r="C3" s="472"/>
      <c r="D3" s="472"/>
      <c r="E3" s="472"/>
      <c r="F3" s="472"/>
      <c r="G3" s="472"/>
      <c r="H3" s="472"/>
      <c r="I3" s="472"/>
      <c r="J3" s="472"/>
      <c r="K3" s="472"/>
      <c r="L3" s="112"/>
      <c r="M3" s="118"/>
    </row>
    <row r="4" spans="1:13" s="113" customFormat="1" x14ac:dyDescent="0.2">
      <c r="A4" s="263"/>
      <c r="B4" s="472" t="s">
        <v>704</v>
      </c>
      <c r="C4" s="472"/>
      <c r="D4" s="472"/>
      <c r="E4" s="472"/>
      <c r="F4" s="472"/>
      <c r="G4" s="472"/>
      <c r="H4" s="472"/>
      <c r="I4" s="472"/>
      <c r="J4" s="472"/>
      <c r="K4" s="472"/>
      <c r="L4" s="112"/>
      <c r="M4" s="118"/>
    </row>
    <row r="5" spans="1:13" s="113" customFormat="1" x14ac:dyDescent="0.2">
      <c r="A5" s="263"/>
      <c r="B5" s="472" t="s">
        <v>705</v>
      </c>
      <c r="C5" s="472"/>
      <c r="D5" s="472"/>
      <c r="E5" s="472"/>
      <c r="F5" s="472"/>
      <c r="G5" s="472"/>
      <c r="H5" s="472"/>
      <c r="I5" s="472"/>
      <c r="J5" s="472"/>
      <c r="K5" s="472"/>
      <c r="L5" s="112"/>
      <c r="M5" s="118"/>
    </row>
    <row r="6" spans="1:13" s="113" customFormat="1" x14ac:dyDescent="0.2">
      <c r="A6" s="263"/>
      <c r="B6" s="472" t="s">
        <v>706</v>
      </c>
      <c r="C6" s="472"/>
      <c r="D6" s="472"/>
      <c r="E6" s="472"/>
      <c r="F6" s="472"/>
      <c r="G6" s="472"/>
      <c r="H6" s="472"/>
      <c r="I6" s="472"/>
      <c r="J6" s="472"/>
      <c r="K6" s="472"/>
      <c r="L6" s="112"/>
      <c r="M6" s="118"/>
    </row>
    <row r="7" spans="1:13" s="113" customFormat="1" x14ac:dyDescent="0.2">
      <c r="A7" s="263"/>
      <c r="B7" s="472" t="s">
        <v>707</v>
      </c>
      <c r="C7" s="472"/>
      <c r="D7" s="472"/>
      <c r="E7" s="472"/>
      <c r="F7" s="472"/>
      <c r="G7" s="472"/>
      <c r="H7" s="472"/>
      <c r="I7" s="472"/>
      <c r="J7" s="472"/>
      <c r="K7" s="472"/>
      <c r="L7" s="112"/>
      <c r="M7" s="118"/>
    </row>
    <row r="8" spans="1:13" x14ac:dyDescent="0.2">
      <c r="B8" s="114"/>
      <c r="C8" s="114"/>
      <c r="D8" s="114"/>
      <c r="E8" s="114"/>
      <c r="F8" s="114"/>
      <c r="G8" s="114"/>
      <c r="H8" s="114"/>
      <c r="I8" s="114"/>
      <c r="J8" s="114"/>
      <c r="K8" s="114"/>
      <c r="L8" s="114"/>
      <c r="M8" s="117"/>
    </row>
    <row r="9" spans="1:13" x14ac:dyDescent="0.2">
      <c r="B9" s="471" t="s">
        <v>648</v>
      </c>
      <c r="C9" s="471"/>
      <c r="D9" s="471"/>
      <c r="E9" s="471"/>
      <c r="F9" s="471"/>
      <c r="G9" s="471"/>
      <c r="H9" s="471"/>
      <c r="I9" s="471"/>
      <c r="J9" s="471"/>
      <c r="K9" s="471"/>
      <c r="L9" s="471"/>
      <c r="M9" s="119"/>
    </row>
    <row r="10" spans="1:13" ht="24" x14ac:dyDescent="0.2">
      <c r="B10" s="471" t="s">
        <v>649</v>
      </c>
      <c r="C10" s="471"/>
      <c r="D10" s="471"/>
      <c r="E10" s="471" t="s">
        <v>650</v>
      </c>
      <c r="F10" s="471"/>
      <c r="G10" s="471"/>
      <c r="H10" s="471" t="s">
        <v>651</v>
      </c>
      <c r="I10" s="471"/>
      <c r="J10" s="250" t="s">
        <v>652</v>
      </c>
      <c r="K10" s="251" t="s">
        <v>653</v>
      </c>
      <c r="L10" s="250" t="s">
        <v>654</v>
      </c>
      <c r="M10" s="117"/>
    </row>
    <row r="11" spans="1:13" ht="55.5" customHeight="1" x14ac:dyDescent="0.2">
      <c r="B11" s="479" t="s">
        <v>687</v>
      </c>
      <c r="C11" s="479"/>
      <c r="D11" s="479"/>
      <c r="E11" s="480" t="s">
        <v>655</v>
      </c>
      <c r="F11" s="480"/>
      <c r="G11" s="480"/>
      <c r="H11" s="480" t="s">
        <v>656</v>
      </c>
      <c r="I11" s="480"/>
      <c r="J11" s="252" t="s">
        <v>685</v>
      </c>
      <c r="K11" s="266"/>
      <c r="L11" s="267"/>
      <c r="M11" s="117"/>
    </row>
    <row r="12" spans="1:13" x14ac:dyDescent="0.2">
      <c r="B12" s="471" t="s">
        <v>657</v>
      </c>
      <c r="C12" s="471"/>
      <c r="D12" s="471"/>
      <c r="E12" s="471"/>
      <c r="F12" s="471"/>
      <c r="G12" s="471"/>
      <c r="H12" s="471"/>
      <c r="I12" s="471"/>
      <c r="J12" s="471"/>
      <c r="K12" s="471"/>
      <c r="L12" s="471"/>
      <c r="M12" s="119"/>
    </row>
    <row r="13" spans="1:13" ht="24" x14ac:dyDescent="0.2">
      <c r="B13" s="471" t="s">
        <v>649</v>
      </c>
      <c r="C13" s="471"/>
      <c r="D13" s="471"/>
      <c r="E13" s="471" t="s">
        <v>650</v>
      </c>
      <c r="F13" s="471"/>
      <c r="G13" s="471"/>
      <c r="H13" s="471" t="s">
        <v>651</v>
      </c>
      <c r="I13" s="471"/>
      <c r="J13" s="250" t="s">
        <v>652</v>
      </c>
      <c r="K13" s="251" t="s">
        <v>653</v>
      </c>
      <c r="L13" s="250" t="s">
        <v>654</v>
      </c>
      <c r="M13" s="117"/>
    </row>
    <row r="14" spans="1:13" ht="103.5" customHeight="1" x14ac:dyDescent="0.2">
      <c r="B14" s="478" t="s">
        <v>688</v>
      </c>
      <c r="C14" s="478"/>
      <c r="D14" s="478"/>
      <c r="E14" s="480" t="s">
        <v>682</v>
      </c>
      <c r="F14" s="480"/>
      <c r="G14" s="480"/>
      <c r="H14" s="480" t="s">
        <v>658</v>
      </c>
      <c r="I14" s="480"/>
      <c r="J14" s="473" t="s">
        <v>686</v>
      </c>
      <c r="K14" s="475"/>
      <c r="L14" s="267"/>
      <c r="M14" s="120"/>
    </row>
    <row r="15" spans="1:13" ht="105" customHeight="1" x14ac:dyDescent="0.2">
      <c r="B15" s="478" t="s">
        <v>689</v>
      </c>
      <c r="C15" s="478"/>
      <c r="D15" s="478"/>
      <c r="E15" s="480"/>
      <c r="F15" s="480"/>
      <c r="G15" s="480"/>
      <c r="H15" s="480"/>
      <c r="I15" s="480"/>
      <c r="J15" s="474"/>
      <c r="K15" s="476"/>
      <c r="L15" s="267"/>
      <c r="M15" s="117"/>
    </row>
    <row r="16" spans="1:13" ht="69" customHeight="1" x14ac:dyDescent="0.2">
      <c r="B16" s="478" t="s">
        <v>690</v>
      </c>
      <c r="C16" s="478"/>
      <c r="D16" s="478"/>
      <c r="E16" s="480"/>
      <c r="F16" s="480"/>
      <c r="G16" s="480"/>
      <c r="H16" s="480"/>
      <c r="I16" s="480"/>
      <c r="J16" s="474"/>
      <c r="K16" s="476"/>
      <c r="L16" s="267"/>
      <c r="M16" s="117"/>
    </row>
    <row r="17" spans="2:13" ht="75.75" customHeight="1" x14ac:dyDescent="0.2">
      <c r="B17" s="478" t="s">
        <v>691</v>
      </c>
      <c r="C17" s="478"/>
      <c r="D17" s="478"/>
      <c r="E17" s="480"/>
      <c r="F17" s="480"/>
      <c r="G17" s="480"/>
      <c r="H17" s="480"/>
      <c r="I17" s="480"/>
      <c r="J17" s="474"/>
      <c r="K17" s="476"/>
      <c r="L17" s="267"/>
      <c r="M17" s="121"/>
    </row>
    <row r="18" spans="2:13" ht="40.5" customHeight="1" x14ac:dyDescent="0.2">
      <c r="B18" s="478" t="s">
        <v>692</v>
      </c>
      <c r="C18" s="478"/>
      <c r="D18" s="478"/>
      <c r="E18" s="480"/>
      <c r="F18" s="480"/>
      <c r="G18" s="480"/>
      <c r="H18" s="480"/>
      <c r="I18" s="480"/>
      <c r="J18" s="474"/>
      <c r="K18" s="476"/>
      <c r="L18" s="268"/>
      <c r="M18" s="117"/>
    </row>
    <row r="19" spans="2:13" ht="90" customHeight="1" x14ac:dyDescent="0.2">
      <c r="B19" s="478" t="s">
        <v>693</v>
      </c>
      <c r="C19" s="478"/>
      <c r="D19" s="478"/>
      <c r="E19" s="480"/>
      <c r="F19" s="480"/>
      <c r="G19" s="480"/>
      <c r="H19" s="480"/>
      <c r="I19" s="480"/>
      <c r="J19" s="474"/>
      <c r="K19" s="476"/>
      <c r="L19" s="267"/>
      <c r="M19" s="117"/>
    </row>
    <row r="20" spans="2:13" ht="55.5" customHeight="1" x14ac:dyDescent="0.2">
      <c r="B20" s="478" t="s">
        <v>694</v>
      </c>
      <c r="C20" s="478"/>
      <c r="D20" s="478"/>
      <c r="E20" s="480"/>
      <c r="F20" s="480"/>
      <c r="G20" s="480"/>
      <c r="H20" s="480"/>
      <c r="I20" s="480"/>
      <c r="J20" s="474"/>
      <c r="K20" s="477"/>
      <c r="L20" s="267"/>
      <c r="M20" s="122"/>
    </row>
    <row r="21" spans="2:13" x14ac:dyDescent="0.2">
      <c r="B21" s="471" t="s">
        <v>659</v>
      </c>
      <c r="C21" s="471"/>
      <c r="D21" s="471"/>
      <c r="E21" s="471"/>
      <c r="F21" s="471"/>
      <c r="G21" s="471"/>
      <c r="H21" s="471"/>
      <c r="I21" s="471"/>
      <c r="J21" s="471"/>
      <c r="K21" s="471"/>
      <c r="L21" s="471"/>
      <c r="M21" s="119"/>
    </row>
    <row r="22" spans="2:13" ht="24" x14ac:dyDescent="0.2">
      <c r="B22" s="471" t="s">
        <v>649</v>
      </c>
      <c r="C22" s="471"/>
      <c r="D22" s="471"/>
      <c r="E22" s="471" t="s">
        <v>650</v>
      </c>
      <c r="F22" s="471"/>
      <c r="G22" s="471"/>
      <c r="H22" s="471" t="s">
        <v>651</v>
      </c>
      <c r="I22" s="471"/>
      <c r="J22" s="250" t="s">
        <v>652</v>
      </c>
      <c r="K22" s="251" t="s">
        <v>653</v>
      </c>
      <c r="L22" s="250" t="s">
        <v>654</v>
      </c>
      <c r="M22" s="117"/>
    </row>
    <row r="23" spans="2:13" ht="79.5" customHeight="1" x14ac:dyDescent="0.2">
      <c r="B23" s="478" t="s">
        <v>695</v>
      </c>
      <c r="C23" s="478"/>
      <c r="D23" s="478"/>
      <c r="E23" s="480" t="s">
        <v>660</v>
      </c>
      <c r="F23" s="480"/>
      <c r="G23" s="480"/>
      <c r="H23" s="481" t="s">
        <v>661</v>
      </c>
      <c r="I23" s="481"/>
      <c r="J23" s="489" t="s">
        <v>702</v>
      </c>
      <c r="K23" s="483"/>
      <c r="L23" s="269"/>
      <c r="M23" s="117"/>
    </row>
    <row r="24" spans="2:13" ht="103.5" customHeight="1" x14ac:dyDescent="0.2">
      <c r="B24" s="478" t="s">
        <v>696</v>
      </c>
      <c r="C24" s="478"/>
      <c r="D24" s="478"/>
      <c r="E24" s="480"/>
      <c r="F24" s="480"/>
      <c r="G24" s="480"/>
      <c r="H24" s="481"/>
      <c r="I24" s="481"/>
      <c r="J24" s="489"/>
      <c r="K24" s="484"/>
      <c r="L24" s="269"/>
      <c r="M24" s="117"/>
    </row>
    <row r="25" spans="2:13" ht="138" customHeight="1" x14ac:dyDescent="0.2">
      <c r="B25" s="478" t="s">
        <v>697</v>
      </c>
      <c r="C25" s="478"/>
      <c r="D25" s="478"/>
      <c r="E25" s="480"/>
      <c r="F25" s="480"/>
      <c r="G25" s="480"/>
      <c r="H25" s="481"/>
      <c r="I25" s="481"/>
      <c r="J25" s="489"/>
      <c r="K25" s="484"/>
      <c r="L25" s="269"/>
      <c r="M25" s="117"/>
    </row>
    <row r="26" spans="2:13" ht="42" customHeight="1" x14ac:dyDescent="0.2">
      <c r="B26" s="478" t="s">
        <v>698</v>
      </c>
      <c r="C26" s="478"/>
      <c r="D26" s="478"/>
      <c r="E26" s="480"/>
      <c r="F26" s="480"/>
      <c r="G26" s="480"/>
      <c r="H26" s="481"/>
      <c r="I26" s="481"/>
      <c r="J26" s="489"/>
      <c r="K26" s="484"/>
      <c r="L26" s="269"/>
      <c r="M26" s="123"/>
    </row>
    <row r="27" spans="2:13" ht="126" customHeight="1" x14ac:dyDescent="0.2">
      <c r="B27" s="478" t="s">
        <v>699</v>
      </c>
      <c r="C27" s="478"/>
      <c r="D27" s="478"/>
      <c r="E27" s="480"/>
      <c r="F27" s="480"/>
      <c r="G27" s="480"/>
      <c r="H27" s="481"/>
      <c r="I27" s="481"/>
      <c r="J27" s="489"/>
      <c r="K27" s="484"/>
      <c r="L27" s="270"/>
      <c r="M27" s="123"/>
    </row>
    <row r="28" spans="2:13" ht="108" customHeight="1" x14ac:dyDescent="0.2">
      <c r="B28" s="478" t="s">
        <v>700</v>
      </c>
      <c r="C28" s="478"/>
      <c r="D28" s="478"/>
      <c r="E28" s="480"/>
      <c r="F28" s="480"/>
      <c r="G28" s="480"/>
      <c r="H28" s="481"/>
      <c r="I28" s="481"/>
      <c r="J28" s="489"/>
      <c r="K28" s="484"/>
      <c r="L28" s="269"/>
      <c r="M28" s="117"/>
    </row>
    <row r="29" spans="2:13" ht="114.75" customHeight="1" x14ac:dyDescent="0.2">
      <c r="B29" s="478" t="s">
        <v>701</v>
      </c>
      <c r="C29" s="478"/>
      <c r="D29" s="478"/>
      <c r="E29" s="480"/>
      <c r="F29" s="480"/>
      <c r="G29" s="480"/>
      <c r="H29" s="481"/>
      <c r="I29" s="481"/>
      <c r="J29" s="489"/>
      <c r="K29" s="485"/>
      <c r="L29" s="270"/>
      <c r="M29" s="123"/>
    </row>
    <row r="30" spans="2:13" x14ac:dyDescent="0.2">
      <c r="B30" s="471" t="s">
        <v>662</v>
      </c>
      <c r="C30" s="471"/>
      <c r="D30" s="471"/>
      <c r="E30" s="471"/>
      <c r="F30" s="471"/>
      <c r="G30" s="471"/>
      <c r="H30" s="471"/>
      <c r="I30" s="471"/>
      <c r="J30" s="471"/>
      <c r="K30" s="471"/>
      <c r="L30" s="471"/>
      <c r="M30" s="119"/>
    </row>
    <row r="31" spans="2:13" x14ac:dyDescent="0.2">
      <c r="B31" s="471" t="s">
        <v>649</v>
      </c>
      <c r="C31" s="471"/>
      <c r="D31" s="471"/>
      <c r="E31" s="471" t="s">
        <v>650</v>
      </c>
      <c r="F31" s="471"/>
      <c r="G31" s="471"/>
      <c r="H31" s="471" t="s">
        <v>651</v>
      </c>
      <c r="I31" s="471"/>
      <c r="J31" s="471"/>
      <c r="K31" s="251" t="s">
        <v>708</v>
      </c>
      <c r="L31" s="250" t="s">
        <v>654</v>
      </c>
      <c r="M31" s="117"/>
    </row>
    <row r="32" spans="2:13" ht="69" customHeight="1" x14ac:dyDescent="0.2">
      <c r="B32" s="481" t="s">
        <v>663</v>
      </c>
      <c r="C32" s="481"/>
      <c r="D32" s="481"/>
      <c r="E32" s="481" t="s">
        <v>664</v>
      </c>
      <c r="F32" s="481"/>
      <c r="G32" s="481"/>
      <c r="H32" s="481" t="s">
        <v>665</v>
      </c>
      <c r="I32" s="481"/>
      <c r="J32" s="481"/>
      <c r="K32" s="92"/>
      <c r="L32" s="271"/>
      <c r="M32" s="117"/>
    </row>
    <row r="33" spans="2:17" x14ac:dyDescent="0.2">
      <c r="B33" s="253"/>
      <c r="C33" s="253"/>
      <c r="D33" s="253"/>
      <c r="E33" s="253"/>
      <c r="F33" s="253"/>
      <c r="G33" s="253"/>
      <c r="H33" s="253"/>
      <c r="I33" s="253"/>
      <c r="J33" s="253"/>
      <c r="K33" s="253"/>
      <c r="L33" s="253"/>
    </row>
    <row r="34" spans="2:17" x14ac:dyDescent="0.2">
      <c r="B34" s="486" t="s">
        <v>666</v>
      </c>
      <c r="C34" s="254" t="s">
        <v>667</v>
      </c>
      <c r="D34" s="255"/>
      <c r="E34" s="255"/>
      <c r="F34" s="255"/>
      <c r="G34" s="255"/>
      <c r="H34" s="255"/>
      <c r="I34" s="482" t="s">
        <v>668</v>
      </c>
      <c r="J34" s="482" t="s">
        <v>669</v>
      </c>
      <c r="K34" s="482" t="s">
        <v>670</v>
      </c>
      <c r="L34" s="257"/>
      <c r="M34" s="482" t="s">
        <v>671</v>
      </c>
      <c r="N34" s="482" t="s">
        <v>672</v>
      </c>
      <c r="O34" s="116"/>
    </row>
    <row r="35" spans="2:17" x14ac:dyDescent="0.2">
      <c r="B35" s="487"/>
      <c r="C35" s="482" t="s">
        <v>673</v>
      </c>
      <c r="D35" s="482"/>
      <c r="E35" s="482" t="s">
        <v>674</v>
      </c>
      <c r="F35" s="482"/>
      <c r="G35" s="482" t="s">
        <v>675</v>
      </c>
      <c r="H35" s="482"/>
      <c r="I35" s="482"/>
      <c r="J35" s="482"/>
      <c r="K35" s="482"/>
      <c r="L35" s="482" t="s">
        <v>676</v>
      </c>
      <c r="M35" s="482"/>
      <c r="N35" s="482"/>
      <c r="O35" s="116"/>
    </row>
    <row r="36" spans="2:17" x14ac:dyDescent="0.2">
      <c r="B36" s="487"/>
      <c r="C36" s="256" t="s">
        <v>677</v>
      </c>
      <c r="D36" s="256" t="s">
        <v>678</v>
      </c>
      <c r="E36" s="256" t="s">
        <v>677</v>
      </c>
      <c r="F36" s="256" t="s">
        <v>679</v>
      </c>
      <c r="G36" s="256" t="s">
        <v>677</v>
      </c>
      <c r="H36" s="256" t="s">
        <v>679</v>
      </c>
      <c r="I36" s="482"/>
      <c r="J36" s="482"/>
      <c r="K36" s="482"/>
      <c r="L36" s="482"/>
      <c r="M36" s="482"/>
      <c r="N36" s="482"/>
      <c r="O36" s="116"/>
    </row>
    <row r="37" spans="2:17" ht="33" customHeight="1" x14ac:dyDescent="0.2">
      <c r="B37" s="488"/>
      <c r="C37" s="258">
        <f>+K11</f>
        <v>0</v>
      </c>
      <c r="D37" s="259">
        <v>0.5</v>
      </c>
      <c r="E37" s="259">
        <f>+K14</f>
        <v>0</v>
      </c>
      <c r="F37" s="259">
        <v>0.3</v>
      </c>
      <c r="G37" s="259">
        <f>+K23</f>
        <v>0</v>
      </c>
      <c r="H37" s="259">
        <v>0.2</v>
      </c>
      <c r="I37" s="260">
        <f>D37+F37+H37</f>
        <v>1</v>
      </c>
      <c r="J37" s="259">
        <f>5*D37+5*F37+5*H37</f>
        <v>5</v>
      </c>
      <c r="K37" s="261">
        <f>(C37*D37+E37*F37+G37*H37)</f>
        <v>0</v>
      </c>
      <c r="L37" s="272"/>
      <c r="M37" s="264">
        <f>IF(OR(C37&lt;&gt;"",E37&lt;&gt;"",G37&lt;&gt;""),K37/J37,"")</f>
        <v>0</v>
      </c>
      <c r="N37" s="265" t="str">
        <f>IF(M37&lt;&gt;"",IF(M37&gt;0.75,"I inovatyvumo lygis",IF(M37&gt;0.5,"II inovatyvumo lygis",IF(M37&gt;0.3,"III inovatyvumo lygis",IF(M37&lt;=0.3,"IV inovatyvumo lygis")))),"V inovatyvumo lygis")</f>
        <v>IV inovatyvumo lygis</v>
      </c>
      <c r="O37" s="116"/>
      <c r="P37" s="115" t="s">
        <v>714</v>
      </c>
    </row>
    <row r="38" spans="2:17" x14ac:dyDescent="0.2">
      <c r="B38" s="298" t="s">
        <v>680</v>
      </c>
      <c r="C38" s="298"/>
      <c r="D38" s="298"/>
      <c r="E38" s="298"/>
      <c r="F38" s="298"/>
      <c r="G38" s="298"/>
      <c r="H38" s="298"/>
      <c r="I38" s="298"/>
      <c r="J38" s="298"/>
      <c r="K38" s="298"/>
      <c r="L38" s="298"/>
      <c r="M38" s="298"/>
      <c r="N38" s="298"/>
      <c r="O38" s="298"/>
      <c r="P38" s="298"/>
      <c r="Q38" s="298"/>
    </row>
    <row r="39" spans="2:17" x14ac:dyDescent="0.2">
      <c r="B39" s="297" t="s">
        <v>709</v>
      </c>
      <c r="C39" s="297"/>
      <c r="D39" s="297"/>
      <c r="E39" s="297"/>
      <c r="F39" s="297"/>
      <c r="G39" s="297"/>
      <c r="H39" s="297"/>
      <c r="I39" s="297"/>
      <c r="J39" s="297"/>
      <c r="K39" s="297"/>
      <c r="L39" s="297"/>
      <c r="M39" s="297"/>
      <c r="N39" s="297"/>
      <c r="O39" s="297"/>
      <c r="P39" s="297"/>
      <c r="Q39" s="297"/>
    </row>
    <row r="40" spans="2:17" x14ac:dyDescent="0.2">
      <c r="B40" s="297" t="s">
        <v>710</v>
      </c>
      <c r="C40" s="297"/>
      <c r="D40" s="297"/>
      <c r="E40" s="297"/>
      <c r="F40" s="297"/>
      <c r="G40" s="297"/>
      <c r="H40" s="297"/>
      <c r="I40" s="297"/>
      <c r="J40" s="297"/>
      <c r="K40" s="297"/>
      <c r="L40" s="297"/>
      <c r="M40" s="297"/>
      <c r="N40" s="297"/>
      <c r="O40" s="297"/>
      <c r="P40" s="297"/>
      <c r="Q40" s="297"/>
    </row>
    <row r="41" spans="2:17" x14ac:dyDescent="0.2">
      <c r="B41" s="297" t="s">
        <v>711</v>
      </c>
      <c r="C41" s="297"/>
      <c r="D41" s="297"/>
      <c r="E41" s="297"/>
      <c r="F41" s="297"/>
      <c r="G41" s="297"/>
      <c r="H41" s="297"/>
      <c r="I41" s="297"/>
      <c r="J41" s="297"/>
      <c r="K41" s="297"/>
      <c r="L41" s="297"/>
      <c r="M41" s="297"/>
      <c r="N41" s="297"/>
      <c r="O41" s="297"/>
      <c r="P41" s="297"/>
      <c r="Q41" s="297"/>
    </row>
    <row r="42" spans="2:17" x14ac:dyDescent="0.2">
      <c r="B42" s="297" t="s">
        <v>712</v>
      </c>
      <c r="C42" s="297"/>
      <c r="D42" s="297"/>
      <c r="E42" s="297"/>
      <c r="F42" s="297"/>
      <c r="G42" s="297"/>
      <c r="H42" s="297"/>
      <c r="I42" s="297"/>
      <c r="J42" s="297"/>
      <c r="K42" s="297"/>
      <c r="L42" s="297"/>
      <c r="M42" s="297"/>
      <c r="N42" s="297"/>
      <c r="O42" s="297"/>
      <c r="P42" s="297"/>
      <c r="Q42" s="297"/>
    </row>
    <row r="43" spans="2:17" x14ac:dyDescent="0.2">
      <c r="B43" s="297" t="s">
        <v>713</v>
      </c>
      <c r="C43" s="297"/>
      <c r="D43" s="297"/>
      <c r="E43" s="297"/>
      <c r="F43" s="297"/>
      <c r="G43" s="297"/>
      <c r="H43" s="297"/>
      <c r="I43" s="297"/>
      <c r="J43" s="297"/>
      <c r="K43" s="297"/>
      <c r="L43" s="297"/>
      <c r="M43" s="297"/>
      <c r="N43" s="297"/>
      <c r="O43" s="297"/>
      <c r="P43" s="297"/>
      <c r="Q43" s="297"/>
    </row>
  </sheetData>
  <sheetProtection algorithmName="SHA-512" hashValue="4XwkMsSmxHnkovBlQloN6xh0tjWm0+jgpgSvKUqoQYfvq9/zfWLRPXzM6JxGkzXBTduIswDWcKaa4ngPcH0vpQ==" saltValue="C5l3NevzUJYEY78AFDsvmw==" spinCount="100000" sheet="1" objects="1" scenarios="1" formatRows="0"/>
  <mergeCells count="59">
    <mergeCell ref="C35:D35"/>
    <mergeCell ref="E35:F35"/>
    <mergeCell ref="G35:H35"/>
    <mergeCell ref="L35:L36"/>
    <mergeCell ref="B12:L12"/>
    <mergeCell ref="B21:L21"/>
    <mergeCell ref="B30:L30"/>
    <mergeCell ref="K23:K29"/>
    <mergeCell ref="B34:B37"/>
    <mergeCell ref="B31:D31"/>
    <mergeCell ref="E31:G31"/>
    <mergeCell ref="B32:D32"/>
    <mergeCell ref="E32:G32"/>
    <mergeCell ref="H31:J31"/>
    <mergeCell ref="H32:J32"/>
    <mergeCell ref="J23:J29"/>
    <mergeCell ref="I34:I36"/>
    <mergeCell ref="J34:J36"/>
    <mergeCell ref="K34:K36"/>
    <mergeCell ref="M34:M36"/>
    <mergeCell ref="N34:N36"/>
    <mergeCell ref="B29:D29"/>
    <mergeCell ref="B22:D22"/>
    <mergeCell ref="E22:G22"/>
    <mergeCell ref="H22:I22"/>
    <mergeCell ref="B23:D23"/>
    <mergeCell ref="E23:G29"/>
    <mergeCell ref="H23:I29"/>
    <mergeCell ref="B24:D24"/>
    <mergeCell ref="B25:D25"/>
    <mergeCell ref="B26:D26"/>
    <mergeCell ref="B27:D27"/>
    <mergeCell ref="B17:D17"/>
    <mergeCell ref="B18:D18"/>
    <mergeCell ref="B19:D19"/>
    <mergeCell ref="B20:D20"/>
    <mergeCell ref="B28:D28"/>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9:L9"/>
    <mergeCell ref="B3:K3"/>
    <mergeCell ref="B4:K4"/>
    <mergeCell ref="B5:K5"/>
    <mergeCell ref="B6:K6"/>
    <mergeCell ref="B7:K7"/>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topLeftCell="A22" zoomScaleNormal="100" workbookViewId="0">
      <selection activeCell="C28" sqref="C28"/>
    </sheetView>
  </sheetViews>
  <sheetFormatPr defaultColWidth="78.75" defaultRowHeight="15.75" x14ac:dyDescent="0.25"/>
  <cols>
    <col min="1" max="1" width="5.75" style="132" customWidth="1"/>
    <col min="2" max="2" width="64" style="132" customWidth="1"/>
    <col min="3" max="3" width="9.75" style="1" customWidth="1"/>
    <col min="4" max="16384" width="78.75" style="1"/>
  </cols>
  <sheetData>
    <row r="2" spans="1:3" x14ac:dyDescent="0.25">
      <c r="A2" s="133" t="s">
        <v>316</v>
      </c>
      <c r="B2" s="128" t="s">
        <v>204</v>
      </c>
    </row>
    <row r="3" spans="1:3" ht="30" customHeight="1" x14ac:dyDescent="0.25">
      <c r="A3" s="134" t="s">
        <v>75</v>
      </c>
      <c r="B3" s="129" t="s">
        <v>150</v>
      </c>
      <c r="C3" s="299" t="s">
        <v>203</v>
      </c>
    </row>
    <row r="4" spans="1:3" ht="36.75" customHeight="1" x14ac:dyDescent="0.25">
      <c r="A4" s="135" t="s">
        <v>369</v>
      </c>
      <c r="B4" s="130" t="s">
        <v>205</v>
      </c>
      <c r="C4" s="127"/>
    </row>
    <row r="5" spans="1:3" ht="65.25" customHeight="1" x14ac:dyDescent="0.25">
      <c r="A5" s="135" t="s">
        <v>370</v>
      </c>
      <c r="B5" s="130" t="s">
        <v>184</v>
      </c>
      <c r="C5" s="127"/>
    </row>
    <row r="6" spans="1:3" ht="48.75" customHeight="1" x14ac:dyDescent="0.25">
      <c r="A6" s="135" t="s">
        <v>371</v>
      </c>
      <c r="B6" s="130" t="s">
        <v>185</v>
      </c>
      <c r="C6" s="127"/>
    </row>
    <row r="7" spans="1:3" ht="32.25" customHeight="1" x14ac:dyDescent="0.25">
      <c r="A7" s="135" t="s">
        <v>372</v>
      </c>
      <c r="B7" s="130" t="s">
        <v>186</v>
      </c>
      <c r="C7" s="127"/>
    </row>
    <row r="8" spans="1:3" ht="64.5" customHeight="1" x14ac:dyDescent="0.25">
      <c r="A8" s="135" t="s">
        <v>373</v>
      </c>
      <c r="B8" s="130" t="s">
        <v>187</v>
      </c>
      <c r="C8" s="127"/>
    </row>
    <row r="9" spans="1:3" ht="69.75" customHeight="1" x14ac:dyDescent="0.25">
      <c r="A9" s="135" t="s">
        <v>374</v>
      </c>
      <c r="B9" s="130" t="s">
        <v>188</v>
      </c>
      <c r="C9" s="127"/>
    </row>
    <row r="10" spans="1:3" ht="83.25" customHeight="1" x14ac:dyDescent="0.25">
      <c r="A10" s="135" t="s">
        <v>375</v>
      </c>
      <c r="B10" s="130" t="s">
        <v>189</v>
      </c>
      <c r="C10" s="127"/>
    </row>
    <row r="11" spans="1:3" ht="47.25" customHeight="1" x14ac:dyDescent="0.25">
      <c r="A11" s="135" t="s">
        <v>376</v>
      </c>
      <c r="B11" s="130" t="s">
        <v>190</v>
      </c>
      <c r="C11" s="127"/>
    </row>
    <row r="12" spans="1:3" ht="37.5" customHeight="1" x14ac:dyDescent="0.25">
      <c r="A12" s="135" t="s">
        <v>377</v>
      </c>
      <c r="B12" s="130" t="s">
        <v>191</v>
      </c>
      <c r="C12" s="127"/>
    </row>
    <row r="13" spans="1:3" ht="52.5" customHeight="1" x14ac:dyDescent="0.25">
      <c r="A13" s="135" t="s">
        <v>378</v>
      </c>
      <c r="B13" s="130" t="s">
        <v>206</v>
      </c>
      <c r="C13" s="127"/>
    </row>
    <row r="14" spans="1:3" x14ac:dyDescent="0.25">
      <c r="A14" s="135" t="s">
        <v>379</v>
      </c>
      <c r="B14" s="130" t="s">
        <v>192</v>
      </c>
      <c r="C14" s="127"/>
    </row>
    <row r="15" spans="1:3" ht="96" customHeight="1" x14ac:dyDescent="0.25">
      <c r="A15" s="135" t="s">
        <v>380</v>
      </c>
      <c r="B15" s="130" t="s">
        <v>207</v>
      </c>
      <c r="C15" s="127"/>
    </row>
    <row r="16" spans="1:3" ht="80.25" customHeight="1" x14ac:dyDescent="0.25">
      <c r="A16" s="135" t="s">
        <v>381</v>
      </c>
      <c r="B16" s="130" t="s">
        <v>193</v>
      </c>
      <c r="C16" s="127"/>
    </row>
    <row r="17" spans="1:4" ht="18.75" customHeight="1" x14ac:dyDescent="0.25">
      <c r="A17" s="135" t="s">
        <v>382</v>
      </c>
      <c r="B17" s="130" t="s">
        <v>194</v>
      </c>
      <c r="C17" s="127"/>
    </row>
    <row r="18" spans="1:4" ht="31.5" customHeight="1" x14ac:dyDescent="0.25">
      <c r="A18" s="135" t="s">
        <v>383</v>
      </c>
      <c r="B18" s="130" t="s">
        <v>195</v>
      </c>
      <c r="C18" s="127"/>
    </row>
    <row r="19" spans="1:4" ht="31.5" customHeight="1" x14ac:dyDescent="0.25">
      <c r="A19" s="135" t="s">
        <v>384</v>
      </c>
      <c r="B19" s="130" t="s">
        <v>208</v>
      </c>
      <c r="C19" s="127"/>
    </row>
    <row r="20" spans="1:4" ht="18" customHeight="1" x14ac:dyDescent="0.25">
      <c r="A20" s="135" t="s">
        <v>385</v>
      </c>
      <c r="B20" s="130" t="s">
        <v>196</v>
      </c>
      <c r="C20" s="127"/>
    </row>
    <row r="21" spans="1:4" ht="32.25" customHeight="1" x14ac:dyDescent="0.25">
      <c r="A21" s="135" t="s">
        <v>386</v>
      </c>
      <c r="B21" s="130" t="s">
        <v>197</v>
      </c>
      <c r="C21" s="127"/>
    </row>
    <row r="22" spans="1:4" ht="31.5" x14ac:dyDescent="0.25">
      <c r="A22" s="135" t="s">
        <v>387</v>
      </c>
      <c r="B22" s="130" t="s">
        <v>198</v>
      </c>
      <c r="C22" s="127"/>
    </row>
    <row r="23" spans="1:4" ht="31.5" x14ac:dyDescent="0.25">
      <c r="A23" s="135" t="s">
        <v>388</v>
      </c>
      <c r="B23" s="130" t="s">
        <v>199</v>
      </c>
      <c r="C23" s="127"/>
    </row>
    <row r="24" spans="1:4" ht="65.25" customHeight="1" x14ac:dyDescent="0.25">
      <c r="A24" s="135" t="s">
        <v>389</v>
      </c>
      <c r="B24" s="130" t="s">
        <v>200</v>
      </c>
      <c r="C24" s="127"/>
    </row>
    <row r="25" spans="1:4" ht="48" customHeight="1" x14ac:dyDescent="0.25">
      <c r="A25" s="135" t="s">
        <v>390</v>
      </c>
      <c r="B25" s="130" t="s">
        <v>201</v>
      </c>
      <c r="C25" s="127"/>
    </row>
    <row r="26" spans="1:4" ht="127.5" customHeight="1" x14ac:dyDescent="0.25">
      <c r="A26" s="135" t="s">
        <v>391</v>
      </c>
      <c r="B26" s="191" t="s">
        <v>892</v>
      </c>
      <c r="C26" s="127"/>
      <c r="D26" s="5"/>
    </row>
    <row r="27" spans="1:4" ht="31.5" customHeight="1" x14ac:dyDescent="0.25">
      <c r="A27" s="135" t="s">
        <v>392</v>
      </c>
      <c r="B27" s="130" t="s">
        <v>202</v>
      </c>
      <c r="C27" s="127"/>
    </row>
    <row r="28" spans="1:4" ht="51.75" customHeight="1" x14ac:dyDescent="0.25">
      <c r="A28" s="135" t="s">
        <v>393</v>
      </c>
      <c r="B28" s="273" t="s">
        <v>851</v>
      </c>
      <c r="C28" s="236"/>
      <c r="D28" s="5"/>
    </row>
    <row r="29" spans="1:4" ht="34.5" customHeight="1" x14ac:dyDescent="0.25">
      <c r="A29" s="135" t="s">
        <v>417</v>
      </c>
      <c r="B29" s="273" t="s">
        <v>717</v>
      </c>
      <c r="C29" s="236"/>
      <c r="D29" s="5"/>
    </row>
    <row r="30" spans="1:4" ht="48.75" customHeight="1" x14ac:dyDescent="0.25">
      <c r="A30" s="135" t="s">
        <v>715</v>
      </c>
      <c r="B30" s="273" t="s">
        <v>832</v>
      </c>
      <c r="C30" s="237"/>
      <c r="D30" s="5"/>
    </row>
    <row r="31" spans="1:4" ht="48" customHeight="1" x14ac:dyDescent="0.25">
      <c r="A31" s="135" t="s">
        <v>716</v>
      </c>
      <c r="B31" s="273" t="s">
        <v>852</v>
      </c>
      <c r="C31" s="237"/>
      <c r="D31" s="5"/>
    </row>
    <row r="32" spans="1:4" x14ac:dyDescent="0.25">
      <c r="B32" s="131"/>
    </row>
    <row r="33" spans="2:2" x14ac:dyDescent="0.25">
      <c r="B33" s="131"/>
    </row>
    <row r="34" spans="2:2" x14ac:dyDescent="0.25">
      <c r="B34" s="131"/>
    </row>
    <row r="35" spans="2:2" x14ac:dyDescent="0.25">
      <c r="B35" s="131"/>
    </row>
    <row r="36" spans="2:2" x14ac:dyDescent="0.25">
      <c r="B36" s="131"/>
    </row>
    <row r="37" spans="2:2" x14ac:dyDescent="0.25">
      <c r="B37" s="131"/>
    </row>
    <row r="38" spans="2:2" x14ac:dyDescent="0.25">
      <c r="B38" s="131"/>
    </row>
    <row r="39" spans="2:2" x14ac:dyDescent="0.25">
      <c r="B39" s="131"/>
    </row>
    <row r="40" spans="2:2" x14ac:dyDescent="0.25">
      <c r="B40" s="131"/>
    </row>
    <row r="41" spans="2:2" x14ac:dyDescent="0.25">
      <c r="B41" s="131"/>
    </row>
    <row r="42" spans="2:2" x14ac:dyDescent="0.25">
      <c r="B42" s="131"/>
    </row>
  </sheetData>
  <sheetProtection algorithmName="SHA-512" hashValue="yc9nQdkzgoQXtcrPR9XJoHwYYLl4Y7NhNCwA0RJLFe5nho+URnIaTmGFRwH2XUAVTwRHGaVtA1qTtEsWefS6OA==" saltValue="1hGYJxxo4mgfl+3bDBj8yw==" spinCount="100000" sheet="1" objects="1" scenarios="1" formatRows="0"/>
  <phoneticPr fontId="21"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4"/>
  <sheetViews>
    <sheetView showGridLines="0" zoomScale="85" zoomScaleNormal="85" workbookViewId="0">
      <selection activeCell="L8" sqref="L8"/>
    </sheetView>
  </sheetViews>
  <sheetFormatPr defaultColWidth="12.625" defaultRowHeight="12.75" x14ac:dyDescent="0.2"/>
  <cols>
    <col min="1" max="1" width="5.75" style="182" customWidth="1"/>
    <col min="2" max="2" width="98.25" style="187" customWidth="1"/>
    <col min="3" max="3" width="14.25" style="182" customWidth="1"/>
    <col min="4" max="11" width="7.625" style="182" customWidth="1"/>
    <col min="12" max="16384" width="12.625" style="182"/>
  </cols>
  <sheetData>
    <row r="2" spans="1:10" x14ac:dyDescent="0.2">
      <c r="A2" s="180" t="s">
        <v>317</v>
      </c>
      <c r="B2" s="181" t="s">
        <v>548</v>
      </c>
    </row>
    <row r="3" spans="1:10" ht="25.5" x14ac:dyDescent="0.2">
      <c r="A3" s="183" t="s">
        <v>146</v>
      </c>
      <c r="B3" s="183" t="s">
        <v>144</v>
      </c>
      <c r="C3" s="183" t="s">
        <v>145</v>
      </c>
    </row>
    <row r="4" spans="1:10" x14ac:dyDescent="0.2">
      <c r="A4" s="274" t="s">
        <v>418</v>
      </c>
      <c r="B4" s="275" t="s">
        <v>863</v>
      </c>
      <c r="C4" s="184"/>
      <c r="E4" s="490"/>
      <c r="F4" s="490"/>
      <c r="G4" s="490"/>
      <c r="H4" s="490"/>
      <c r="I4" s="490"/>
      <c r="J4" s="490"/>
    </row>
    <row r="5" spans="1:10" ht="19.5" customHeight="1" x14ac:dyDescent="0.2">
      <c r="A5" s="274" t="s">
        <v>419</v>
      </c>
      <c r="B5" s="275" t="s">
        <v>864</v>
      </c>
      <c r="C5" s="184"/>
      <c r="E5" s="490"/>
      <c r="F5" s="490"/>
      <c r="G5" s="490"/>
      <c r="H5" s="490"/>
      <c r="I5" s="490"/>
      <c r="J5" s="490"/>
    </row>
    <row r="6" spans="1:10" x14ac:dyDescent="0.2">
      <c r="A6" s="274" t="s">
        <v>420</v>
      </c>
      <c r="B6" s="275" t="s">
        <v>865</v>
      </c>
      <c r="C6" s="184"/>
      <c r="E6" s="490"/>
      <c r="F6" s="490"/>
      <c r="G6" s="490"/>
      <c r="H6" s="490"/>
      <c r="I6" s="490"/>
      <c r="J6" s="490"/>
    </row>
    <row r="7" spans="1:10" x14ac:dyDescent="0.2">
      <c r="A7" s="274" t="s">
        <v>421</v>
      </c>
      <c r="B7" s="275" t="s">
        <v>866</v>
      </c>
      <c r="C7" s="184"/>
      <c r="E7" s="490"/>
      <c r="F7" s="490"/>
      <c r="G7" s="490"/>
      <c r="H7" s="490"/>
      <c r="I7" s="490"/>
      <c r="J7" s="490"/>
    </row>
    <row r="8" spans="1:10" ht="64.5" customHeight="1" x14ac:dyDescent="0.2">
      <c r="A8" s="274" t="s">
        <v>422</v>
      </c>
      <c r="B8" s="275" t="s">
        <v>867</v>
      </c>
      <c r="C8" s="184"/>
      <c r="E8" s="490"/>
      <c r="F8" s="490"/>
      <c r="G8" s="490"/>
      <c r="H8" s="490"/>
      <c r="I8" s="490"/>
      <c r="J8" s="490"/>
    </row>
    <row r="9" spans="1:10" ht="13.5" customHeight="1" x14ac:dyDescent="0.2">
      <c r="A9" s="274" t="s">
        <v>423</v>
      </c>
      <c r="B9" s="275"/>
      <c r="C9" s="184"/>
      <c r="E9" s="490"/>
      <c r="F9" s="490"/>
      <c r="G9" s="490"/>
      <c r="H9" s="490"/>
      <c r="I9" s="490"/>
      <c r="J9" s="490"/>
    </row>
    <row r="10" spans="1:10" ht="18" customHeight="1" x14ac:dyDescent="0.2">
      <c r="A10" s="274" t="s">
        <v>424</v>
      </c>
      <c r="B10" s="275" t="s">
        <v>868</v>
      </c>
      <c r="C10" s="184"/>
      <c r="E10" s="490"/>
      <c r="F10" s="490"/>
      <c r="G10" s="490"/>
      <c r="H10" s="490"/>
      <c r="I10" s="490"/>
      <c r="J10" s="490"/>
    </row>
    <row r="11" spans="1:10" ht="66" customHeight="1" x14ac:dyDescent="0.2">
      <c r="A11" s="274" t="s">
        <v>425</v>
      </c>
      <c r="B11" s="275" t="s">
        <v>869</v>
      </c>
      <c r="C11" s="184"/>
      <c r="E11" s="490"/>
      <c r="F11" s="490"/>
      <c r="G11" s="490"/>
      <c r="H11" s="490"/>
      <c r="I11" s="490"/>
      <c r="J11" s="490"/>
    </row>
    <row r="12" spans="1:10" ht="28.5" customHeight="1" x14ac:dyDescent="0.2">
      <c r="A12" s="274" t="s">
        <v>426</v>
      </c>
      <c r="B12" s="275" t="s">
        <v>870</v>
      </c>
      <c r="C12" s="184"/>
      <c r="E12" s="490"/>
      <c r="F12" s="490"/>
      <c r="G12" s="490"/>
      <c r="H12" s="490"/>
      <c r="I12" s="490"/>
      <c r="J12" s="490"/>
    </row>
    <row r="13" spans="1:10" ht="14.25" customHeight="1" x14ac:dyDescent="0.2">
      <c r="A13" s="274" t="s">
        <v>427</v>
      </c>
      <c r="B13" s="275" t="s">
        <v>871</v>
      </c>
      <c r="C13" s="184"/>
      <c r="E13" s="490"/>
      <c r="F13" s="490"/>
      <c r="G13" s="490"/>
      <c r="H13" s="490"/>
      <c r="I13" s="490"/>
      <c r="J13" s="490"/>
    </row>
    <row r="14" spans="1:10" x14ac:dyDescent="0.2">
      <c r="A14" s="274" t="s">
        <v>428</v>
      </c>
      <c r="B14" s="276" t="s">
        <v>872</v>
      </c>
      <c r="C14" s="184"/>
      <c r="E14" s="490"/>
      <c r="F14" s="490"/>
      <c r="G14" s="490"/>
      <c r="H14" s="490"/>
      <c r="I14" s="490"/>
      <c r="J14" s="490"/>
    </row>
    <row r="15" spans="1:10" x14ac:dyDescent="0.2">
      <c r="A15" s="274" t="s">
        <v>429</v>
      </c>
      <c r="B15" s="275" t="s">
        <v>873</v>
      </c>
      <c r="C15" s="184"/>
      <c r="E15" s="490"/>
      <c r="F15" s="490"/>
      <c r="G15" s="490"/>
      <c r="H15" s="490"/>
      <c r="I15" s="490"/>
      <c r="J15" s="490"/>
    </row>
    <row r="16" spans="1:10" x14ac:dyDescent="0.2">
      <c r="A16" s="274" t="s">
        <v>430</v>
      </c>
      <c r="B16" s="275" t="s">
        <v>874</v>
      </c>
      <c r="C16" s="184"/>
      <c r="E16" s="490"/>
      <c r="F16" s="490"/>
      <c r="G16" s="490"/>
      <c r="H16" s="490"/>
      <c r="I16" s="490"/>
      <c r="J16" s="490"/>
    </row>
    <row r="17" spans="1:11" ht="26.25" customHeight="1" x14ac:dyDescent="0.2">
      <c r="A17" s="274" t="s">
        <v>431</v>
      </c>
      <c r="B17" s="275" t="s">
        <v>875</v>
      </c>
      <c r="C17" s="184"/>
      <c r="E17" s="490"/>
      <c r="F17" s="490"/>
      <c r="G17" s="490"/>
      <c r="H17" s="490"/>
      <c r="I17" s="490"/>
      <c r="J17" s="490"/>
      <c r="K17" s="185"/>
    </row>
    <row r="18" spans="1:11" ht="17.25" customHeight="1" x14ac:dyDescent="0.2">
      <c r="A18" s="274" t="s">
        <v>432</v>
      </c>
      <c r="B18" s="275" t="s">
        <v>986</v>
      </c>
      <c r="C18" s="184"/>
    </row>
    <row r="19" spans="1:11" x14ac:dyDescent="0.2">
      <c r="A19" s="274" t="s">
        <v>433</v>
      </c>
      <c r="B19" s="275" t="s">
        <v>876</v>
      </c>
      <c r="C19" s="184"/>
    </row>
    <row r="20" spans="1:11" ht="28.5" customHeight="1" x14ac:dyDescent="0.2">
      <c r="A20" s="274" t="s">
        <v>434</v>
      </c>
      <c r="B20" s="275" t="s">
        <v>878</v>
      </c>
      <c r="C20" s="184"/>
    </row>
    <row r="21" spans="1:11" ht="73.5" customHeight="1" x14ac:dyDescent="0.2">
      <c r="A21" s="274" t="s">
        <v>435</v>
      </c>
      <c r="B21" s="275" t="s">
        <v>877</v>
      </c>
      <c r="C21" s="186"/>
    </row>
    <row r="22" spans="1:11" ht="95.25" customHeight="1" x14ac:dyDescent="0.2">
      <c r="A22" s="274" t="s">
        <v>436</v>
      </c>
      <c r="B22" s="275" t="s">
        <v>881</v>
      </c>
      <c r="C22" s="186"/>
    </row>
    <row r="23" spans="1:11" ht="147" customHeight="1" x14ac:dyDescent="0.2">
      <c r="A23" s="274" t="s">
        <v>437</v>
      </c>
      <c r="B23" s="275" t="s">
        <v>879</v>
      </c>
      <c r="C23" s="186"/>
    </row>
    <row r="24" spans="1:11" ht="74.25" customHeight="1" x14ac:dyDescent="0.2">
      <c r="A24" s="274" t="s">
        <v>438</v>
      </c>
      <c r="B24" s="275" t="s">
        <v>880</v>
      </c>
      <c r="C24" s="186"/>
    </row>
  </sheetData>
  <sheetProtection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16" zoomScale="65" zoomScaleNormal="90" workbookViewId="0">
      <selection activeCell="F6" sqref="F6"/>
    </sheetView>
  </sheetViews>
  <sheetFormatPr defaultColWidth="12.625" defaultRowHeight="15.75" x14ac:dyDescent="0.25"/>
  <cols>
    <col min="1" max="1" width="6.25" style="86"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5" t="s">
        <v>439</v>
      </c>
      <c r="B2" s="43" t="s">
        <v>147</v>
      </c>
    </row>
    <row r="3" spans="1:2" ht="65.45" customHeight="1" thickBot="1" x14ac:dyDescent="0.3">
      <c r="A3" s="14"/>
      <c r="B3" s="77" t="s">
        <v>549</v>
      </c>
    </row>
    <row r="4" spans="1:2" ht="30" customHeight="1" x14ac:dyDescent="0.25">
      <c r="A4" s="78"/>
      <c r="B4" s="79"/>
    </row>
    <row r="5" spans="1:2" x14ac:dyDescent="0.25">
      <c r="A5" s="76" t="s">
        <v>441</v>
      </c>
      <c r="B5" s="80" t="s">
        <v>148</v>
      </c>
    </row>
    <row r="6" spans="1:2" ht="42" customHeight="1" x14ac:dyDescent="0.25">
      <c r="A6" s="76" t="s">
        <v>442</v>
      </c>
      <c r="B6" s="81" t="s">
        <v>247</v>
      </c>
    </row>
    <row r="7" spans="1:2" ht="18" customHeight="1" x14ac:dyDescent="0.25">
      <c r="A7" s="76" t="s">
        <v>443</v>
      </c>
      <c r="B7" s="82" t="s">
        <v>440</v>
      </c>
    </row>
    <row r="8" spans="1:2" ht="38.25" customHeight="1" x14ac:dyDescent="0.25">
      <c r="A8" s="76" t="s">
        <v>444</v>
      </c>
      <c r="B8" s="82" t="s">
        <v>472</v>
      </c>
    </row>
    <row r="9" spans="1:2" ht="179.25" customHeight="1" x14ac:dyDescent="0.25">
      <c r="A9" s="76" t="s">
        <v>445</v>
      </c>
      <c r="B9" s="81" t="s">
        <v>453</v>
      </c>
    </row>
    <row r="10" spans="1:2" ht="40.5" customHeight="1" x14ac:dyDescent="0.25">
      <c r="A10" s="76" t="s">
        <v>446</v>
      </c>
      <c r="B10" s="81" t="s">
        <v>454</v>
      </c>
    </row>
    <row r="11" spans="1:2" ht="40.5" customHeight="1" x14ac:dyDescent="0.25">
      <c r="A11" s="76" t="s">
        <v>447</v>
      </c>
      <c r="B11" s="81" t="s">
        <v>455</v>
      </c>
    </row>
    <row r="12" spans="1:2" ht="87" customHeight="1" x14ac:dyDescent="0.25">
      <c r="A12" s="76" t="s">
        <v>448</v>
      </c>
      <c r="B12" s="81" t="s">
        <v>154</v>
      </c>
    </row>
    <row r="13" spans="1:2" ht="71.25" customHeight="1" x14ac:dyDescent="0.25">
      <c r="A13" s="76" t="s">
        <v>449</v>
      </c>
      <c r="B13" s="81" t="s">
        <v>456</v>
      </c>
    </row>
    <row r="14" spans="1:2" ht="63.75" customHeight="1" x14ac:dyDescent="0.25">
      <c r="A14" s="76" t="s">
        <v>450</v>
      </c>
      <c r="B14" s="81" t="s">
        <v>155</v>
      </c>
    </row>
    <row r="15" spans="1:2" ht="51.75" customHeight="1" x14ac:dyDescent="0.25">
      <c r="A15" s="76" t="s">
        <v>451</v>
      </c>
      <c r="B15" s="82" t="s">
        <v>246</v>
      </c>
    </row>
    <row r="16" spans="1:2" ht="67.5" customHeight="1" x14ac:dyDescent="0.25">
      <c r="A16" s="76" t="s">
        <v>452</v>
      </c>
      <c r="B16" s="82" t="s">
        <v>905</v>
      </c>
    </row>
    <row r="17" spans="1:2" ht="130.5" customHeight="1" x14ac:dyDescent="0.25">
      <c r="A17" s="76" t="s">
        <v>475</v>
      </c>
      <c r="B17" s="82" t="s">
        <v>461</v>
      </c>
    </row>
    <row r="18" spans="1:2" ht="136.5" customHeight="1" x14ac:dyDescent="0.25">
      <c r="A18" s="76" t="s">
        <v>476</v>
      </c>
      <c r="B18" s="82" t="s">
        <v>462</v>
      </c>
    </row>
    <row r="19" spans="1:2" ht="41.25" customHeight="1" x14ac:dyDescent="0.25">
      <c r="A19" s="76" t="s">
        <v>477</v>
      </c>
      <c r="B19" s="82" t="s">
        <v>463</v>
      </c>
    </row>
    <row r="20" spans="1:2" ht="69.75" customHeight="1" x14ac:dyDescent="0.25">
      <c r="A20" s="76" t="s">
        <v>478</v>
      </c>
      <c r="B20" s="82" t="s">
        <v>464</v>
      </c>
    </row>
    <row r="21" spans="1:2" x14ac:dyDescent="0.25">
      <c r="A21" s="76" t="s">
        <v>479</v>
      </c>
      <c r="B21" s="82" t="s">
        <v>465</v>
      </c>
    </row>
    <row r="22" spans="1:2" x14ac:dyDescent="0.25">
      <c r="A22" s="76" t="s">
        <v>481</v>
      </c>
      <c r="B22" s="83" t="s">
        <v>149</v>
      </c>
    </row>
    <row r="23" spans="1:2" ht="48" customHeight="1" x14ac:dyDescent="0.25">
      <c r="A23" s="76" t="s">
        <v>482</v>
      </c>
      <c r="B23" s="84" t="s">
        <v>473</v>
      </c>
    </row>
    <row r="24" spans="1:2" ht="130.5" customHeight="1" x14ac:dyDescent="0.25">
      <c r="A24" s="76" t="s">
        <v>483</v>
      </c>
      <c r="B24" s="84" t="s">
        <v>457</v>
      </c>
    </row>
    <row r="25" spans="1:2" ht="57" customHeight="1" x14ac:dyDescent="0.25">
      <c r="A25" s="76" t="s">
        <v>484</v>
      </c>
      <c r="B25" s="84" t="s">
        <v>458</v>
      </c>
    </row>
    <row r="26" spans="1:2" ht="76.5" customHeight="1" x14ac:dyDescent="0.25">
      <c r="A26" s="76" t="s">
        <v>485</v>
      </c>
      <c r="B26" s="84" t="s">
        <v>459</v>
      </c>
    </row>
    <row r="27" spans="1:2" ht="70.5" customHeight="1" x14ac:dyDescent="0.25">
      <c r="A27" s="76" t="s">
        <v>486</v>
      </c>
      <c r="B27" s="84" t="s">
        <v>460</v>
      </c>
    </row>
    <row r="28" spans="1:2" ht="73.5" customHeight="1" x14ac:dyDescent="0.25">
      <c r="A28" s="76" t="s">
        <v>487</v>
      </c>
      <c r="B28" s="84" t="s">
        <v>474</v>
      </c>
    </row>
    <row r="29" spans="1:2" ht="42.75" customHeight="1" x14ac:dyDescent="0.25">
      <c r="A29" s="76" t="s">
        <v>488</v>
      </c>
      <c r="B29" s="84" t="s">
        <v>480</v>
      </c>
    </row>
    <row r="30" spans="1:2" ht="68.25" customHeight="1" x14ac:dyDescent="0.25">
      <c r="A30" s="76" t="s">
        <v>489</v>
      </c>
      <c r="B30" s="84" t="s">
        <v>468</v>
      </c>
    </row>
    <row r="31" spans="1:2" ht="79.5" customHeight="1" x14ac:dyDescent="0.25">
      <c r="A31" s="76" t="s">
        <v>490</v>
      </c>
      <c r="B31" s="84" t="s">
        <v>466</v>
      </c>
    </row>
    <row r="32" spans="1:2" ht="26.25" customHeight="1" x14ac:dyDescent="0.25">
      <c r="A32" s="76" t="s">
        <v>491</v>
      </c>
      <c r="B32" s="84" t="s">
        <v>467</v>
      </c>
    </row>
    <row r="33" spans="1:2" ht="56.25" customHeight="1" x14ac:dyDescent="0.25">
      <c r="A33" s="76" t="s">
        <v>492</v>
      </c>
      <c r="B33" s="84" t="s">
        <v>471</v>
      </c>
    </row>
    <row r="34" spans="1:2" ht="55.5" customHeight="1" x14ac:dyDescent="0.25">
      <c r="A34" s="76" t="s">
        <v>493</v>
      </c>
      <c r="B34" s="84" t="s">
        <v>469</v>
      </c>
    </row>
    <row r="35" spans="1:2" ht="217.5" customHeight="1" x14ac:dyDescent="0.25">
      <c r="A35" s="76" t="s">
        <v>494</v>
      </c>
      <c r="B35" s="84" t="s">
        <v>470</v>
      </c>
    </row>
    <row r="36" spans="1:2" ht="217.5" customHeight="1" x14ac:dyDescent="0.25">
      <c r="A36" s="85"/>
    </row>
    <row r="37" spans="1:2" ht="217.5" customHeight="1" x14ac:dyDescent="0.25">
      <c r="A37" s="491" t="s">
        <v>319</v>
      </c>
      <c r="B37" s="491"/>
    </row>
  </sheetData>
  <sheetProtection algorithmName="SHA-512" hashValue="1d1Ukw6eywSl0DhOhWDuekBOlODyhd040nZBnYvW01NSliA/SLXQtJR0yaQoMho2u+k2Z8402E/g0yP+smnntQ==" saltValue="y561kTkRATTgf5gkqe+K1Q==" spinCount="100000" sheet="1" objects="1" scenarios="1" formatRows="0"/>
  <mergeCells count="1">
    <mergeCell ref="A37:B37"/>
  </mergeCells>
  <phoneticPr fontId="19"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B3" sqref="B3:C3"/>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7"/>
      <c r="B1" s="65"/>
      <c r="C1" s="65"/>
      <c r="D1" s="65"/>
      <c r="E1" s="65"/>
      <c r="F1" s="65"/>
      <c r="G1" s="65"/>
      <c r="H1" s="65"/>
      <c r="I1" s="65"/>
      <c r="J1" s="65"/>
      <c r="K1" s="65"/>
      <c r="L1" s="65"/>
      <c r="M1" s="65"/>
      <c r="N1" s="65"/>
      <c r="O1" s="65"/>
      <c r="P1" s="65"/>
      <c r="Q1" s="65"/>
      <c r="R1" s="65"/>
      <c r="S1" s="65"/>
      <c r="T1" s="65"/>
      <c r="U1" s="65"/>
    </row>
    <row r="2" spans="1:21" s="3" customFormat="1" ht="39.6" customHeight="1" x14ac:dyDescent="0.2">
      <c r="A2" s="88" t="s">
        <v>503</v>
      </c>
      <c r="B2" s="496" t="s">
        <v>555</v>
      </c>
      <c r="C2" s="496"/>
      <c r="D2" s="66"/>
      <c r="E2" s="66"/>
      <c r="F2" s="66"/>
      <c r="G2" s="66"/>
      <c r="H2" s="66"/>
      <c r="I2" s="66"/>
      <c r="J2" s="66"/>
      <c r="K2" s="66"/>
      <c r="L2" s="66"/>
      <c r="M2" s="66"/>
      <c r="N2" s="66"/>
      <c r="O2" s="66"/>
      <c r="P2" s="66"/>
      <c r="Q2" s="66"/>
      <c r="R2" s="66"/>
      <c r="S2" s="66"/>
      <c r="T2" s="66"/>
      <c r="U2" s="66"/>
    </row>
    <row r="3" spans="1:21" ht="43.9" customHeight="1" x14ac:dyDescent="0.25">
      <c r="A3" s="65"/>
      <c r="B3" s="497" t="s">
        <v>509</v>
      </c>
      <c r="C3" s="497"/>
      <c r="D3" s="65"/>
      <c r="E3" s="65"/>
      <c r="F3" s="65"/>
      <c r="G3" s="65"/>
      <c r="H3" s="65"/>
      <c r="I3" s="65"/>
      <c r="J3" s="65"/>
      <c r="K3" s="65"/>
      <c r="L3" s="65"/>
      <c r="M3" s="65"/>
      <c r="N3" s="65"/>
      <c r="O3" s="65"/>
      <c r="P3" s="65"/>
      <c r="Q3" s="65"/>
      <c r="R3" s="65"/>
      <c r="S3" s="65"/>
      <c r="T3" s="65"/>
      <c r="U3" s="65"/>
    </row>
    <row r="4" spans="1:21" ht="22.9" customHeight="1" x14ac:dyDescent="0.25">
      <c r="A4" s="65"/>
      <c r="B4" s="89" t="s">
        <v>496</v>
      </c>
      <c r="C4" s="7"/>
      <c r="D4" s="65"/>
      <c r="E4" s="65"/>
      <c r="F4" s="65"/>
      <c r="G4" s="65"/>
      <c r="H4" s="65"/>
      <c r="I4" s="65"/>
      <c r="J4" s="65"/>
      <c r="K4" s="65"/>
      <c r="L4" s="65"/>
      <c r="M4" s="65"/>
      <c r="N4" s="65"/>
      <c r="O4" s="65"/>
      <c r="P4" s="65"/>
      <c r="Q4" s="65"/>
      <c r="R4" s="65"/>
      <c r="S4" s="65"/>
      <c r="T4" s="65"/>
      <c r="U4" s="65"/>
    </row>
    <row r="5" spans="1:21" ht="23.45" customHeight="1" x14ac:dyDescent="0.25">
      <c r="A5" s="65"/>
      <c r="B5" s="89" t="s">
        <v>497</v>
      </c>
      <c r="C5" s="7"/>
      <c r="D5" s="65"/>
      <c r="E5" s="65"/>
      <c r="F5" s="65"/>
      <c r="G5" s="65"/>
      <c r="H5" s="65"/>
      <c r="I5" s="65"/>
      <c r="J5" s="65"/>
      <c r="K5" s="65"/>
      <c r="L5" s="65"/>
      <c r="M5" s="65"/>
      <c r="N5" s="65"/>
      <c r="O5" s="65"/>
      <c r="P5" s="65"/>
      <c r="Q5" s="65"/>
      <c r="R5" s="65"/>
      <c r="S5" s="65"/>
      <c r="T5" s="65"/>
      <c r="U5" s="65"/>
    </row>
    <row r="6" spans="1:21" ht="28.15" customHeight="1" x14ac:dyDescent="0.25">
      <c r="A6" s="65"/>
      <c r="B6" s="495"/>
      <c r="C6" s="495"/>
      <c r="D6" s="65"/>
      <c r="E6" s="65"/>
      <c r="F6" s="65"/>
      <c r="G6" s="65"/>
      <c r="H6" s="65"/>
      <c r="I6" s="65"/>
      <c r="J6" s="65"/>
      <c r="K6" s="65"/>
      <c r="L6" s="65"/>
      <c r="M6" s="65"/>
      <c r="N6" s="65"/>
      <c r="O6" s="65"/>
      <c r="P6" s="65"/>
      <c r="Q6" s="65"/>
      <c r="R6" s="65"/>
      <c r="S6" s="65"/>
      <c r="T6" s="65"/>
      <c r="U6" s="65"/>
    </row>
    <row r="7" spans="1:21" ht="18.600000000000001" customHeight="1" x14ac:dyDescent="0.25">
      <c r="A7" s="65"/>
      <c r="B7" s="492" t="s">
        <v>501</v>
      </c>
      <c r="C7" s="492"/>
      <c r="D7" s="65"/>
      <c r="E7" s="65"/>
      <c r="F7" s="65"/>
      <c r="G7" s="65"/>
      <c r="H7" s="65"/>
      <c r="I7" s="65"/>
      <c r="J7" s="65"/>
      <c r="K7" s="65"/>
      <c r="L7" s="65"/>
      <c r="M7" s="65"/>
      <c r="N7" s="65"/>
      <c r="O7" s="65"/>
      <c r="P7" s="65"/>
      <c r="Q7" s="65"/>
      <c r="R7" s="65"/>
      <c r="S7" s="65"/>
      <c r="T7" s="65"/>
      <c r="U7" s="65"/>
    </row>
    <row r="8" spans="1:21" ht="78.75" customHeight="1" x14ac:dyDescent="0.25">
      <c r="A8" s="65"/>
      <c r="B8" s="90" t="s">
        <v>502</v>
      </c>
      <c r="C8" s="7"/>
      <c r="D8" s="65"/>
      <c r="E8" s="65"/>
      <c r="F8" s="65"/>
      <c r="G8" s="65"/>
      <c r="H8" s="65"/>
      <c r="I8" s="65"/>
      <c r="J8" s="65"/>
      <c r="K8" s="65"/>
      <c r="L8" s="65"/>
      <c r="M8" s="65"/>
      <c r="N8" s="65"/>
      <c r="O8" s="65"/>
      <c r="P8" s="65"/>
      <c r="Q8" s="65"/>
      <c r="R8" s="65"/>
      <c r="S8" s="65"/>
      <c r="T8" s="65"/>
      <c r="U8" s="65"/>
    </row>
    <row r="9" spans="1:21" ht="409.5" customHeight="1" x14ac:dyDescent="0.25">
      <c r="B9" s="493" t="s">
        <v>495</v>
      </c>
      <c r="C9" s="494"/>
      <c r="D9" s="91"/>
      <c r="E9" s="65"/>
      <c r="F9" s="65"/>
      <c r="G9" s="65"/>
      <c r="H9" s="65"/>
      <c r="I9" s="65"/>
      <c r="J9" s="65"/>
      <c r="K9" s="65"/>
      <c r="L9" s="65"/>
      <c r="M9" s="65"/>
      <c r="N9" s="65"/>
      <c r="O9" s="65"/>
      <c r="P9" s="65"/>
      <c r="Q9" s="65"/>
      <c r="R9" s="65"/>
      <c r="S9" s="65"/>
      <c r="T9" s="65"/>
      <c r="U9" s="65"/>
    </row>
    <row r="10" spans="1:21" s="65" customFormat="1" ht="19.899999999999999" customHeight="1" x14ac:dyDescent="0.25"/>
    <row r="11" spans="1:21" s="65" customFormat="1" x14ac:dyDescent="0.25"/>
    <row r="12" spans="1:21" s="65" customFormat="1" ht="37.9" customHeight="1" x14ac:dyDescent="0.25">
      <c r="B12" s="7"/>
      <c r="C12" s="7"/>
    </row>
    <row r="13" spans="1:21" s="65" customFormat="1" x14ac:dyDescent="0.25"/>
    <row r="14" spans="1:21" s="65" customFormat="1" x14ac:dyDescent="0.25"/>
    <row r="15" spans="1:21" s="65" customFormat="1" x14ac:dyDescent="0.25"/>
  </sheetData>
  <sheetProtection algorithmName="SHA-512" hashValue="I53Wf0pkT+VlSu0ZhjxT65CfumJryNdJsdNqr+4jNjTi6ee9nxV11PRbROH46alqcqr71V5D9MEdfRZ3CT4kYw==" saltValue="QHN7m2v49s1O23ux7xjjd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D23" sqref="D2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95"/>
      <c r="B1" s="195"/>
      <c r="C1" s="195"/>
      <c r="D1" s="195"/>
      <c r="E1" s="195"/>
      <c r="F1" s="195"/>
      <c r="G1" s="195"/>
      <c r="H1" s="195"/>
      <c r="I1" s="195"/>
      <c r="J1" s="195"/>
      <c r="K1" s="195"/>
      <c r="L1" s="195"/>
      <c r="M1" s="195"/>
      <c r="N1" s="195"/>
      <c r="O1" s="195"/>
      <c r="P1" s="195"/>
    </row>
    <row r="2" spans="1:16" ht="15.75" x14ac:dyDescent="0.25">
      <c r="A2" s="196" t="s">
        <v>906</v>
      </c>
      <c r="B2" s="66" t="s">
        <v>907</v>
      </c>
      <c r="C2" s="197"/>
      <c r="D2" s="198"/>
      <c r="E2" s="195"/>
      <c r="F2" s="195"/>
      <c r="G2" s="195"/>
      <c r="H2" s="195"/>
      <c r="I2" s="195"/>
      <c r="J2" s="195"/>
      <c r="K2" s="195"/>
      <c r="L2" s="195"/>
      <c r="M2" s="195"/>
      <c r="N2" s="195"/>
      <c r="O2" s="195"/>
      <c r="P2" s="195"/>
    </row>
    <row r="3" spans="1:16" ht="31.5" x14ac:dyDescent="0.25">
      <c r="A3" s="177" t="s">
        <v>75</v>
      </c>
      <c r="B3" s="98" t="s">
        <v>150</v>
      </c>
      <c r="C3" s="98" t="s">
        <v>908</v>
      </c>
      <c r="D3" s="98" t="s">
        <v>909</v>
      </c>
      <c r="E3" s="195"/>
      <c r="F3" s="195"/>
      <c r="G3" s="195"/>
      <c r="H3" s="195"/>
      <c r="I3" s="195"/>
      <c r="J3" s="195"/>
      <c r="K3" s="195"/>
      <c r="L3" s="195"/>
      <c r="M3" s="195"/>
      <c r="N3" s="195"/>
      <c r="O3" s="195"/>
      <c r="P3" s="195"/>
    </row>
    <row r="4" spans="1:16" ht="38.450000000000003" customHeight="1" x14ac:dyDescent="0.2">
      <c r="A4" s="178" t="s">
        <v>910</v>
      </c>
      <c r="B4" s="99" t="s">
        <v>911</v>
      </c>
      <c r="C4" s="192"/>
      <c r="D4" s="93"/>
      <c r="E4" s="195"/>
      <c r="F4" s="195"/>
      <c r="G4" s="195"/>
      <c r="H4" s="195"/>
      <c r="I4" s="195"/>
      <c r="J4" s="195"/>
      <c r="K4" s="195"/>
      <c r="L4" s="195"/>
      <c r="M4" s="195"/>
      <c r="N4" s="195"/>
      <c r="O4" s="195"/>
      <c r="P4" s="195"/>
    </row>
    <row r="5" spans="1:16" ht="66" customHeight="1" x14ac:dyDescent="0.2">
      <c r="A5" s="178" t="s">
        <v>912</v>
      </c>
      <c r="B5" s="99" t="s">
        <v>913</v>
      </c>
      <c r="C5" s="92"/>
      <c r="D5" s="93"/>
      <c r="E5" s="195"/>
      <c r="F5" s="195"/>
      <c r="G5" s="195"/>
      <c r="H5" s="195"/>
      <c r="I5" s="195"/>
      <c r="J5" s="195"/>
      <c r="K5" s="195"/>
      <c r="L5" s="195"/>
      <c r="M5" s="195"/>
      <c r="N5" s="195"/>
      <c r="O5" s="195"/>
      <c r="P5" s="195"/>
    </row>
    <row r="6" spans="1:16" ht="96" customHeight="1" x14ac:dyDescent="0.2">
      <c r="A6" s="178" t="s">
        <v>914</v>
      </c>
      <c r="B6" s="99" t="s">
        <v>926</v>
      </c>
      <c r="C6" s="92"/>
      <c r="D6" s="93"/>
      <c r="E6" s="195"/>
      <c r="F6" s="195"/>
      <c r="G6" s="195"/>
      <c r="H6" s="195"/>
      <c r="I6" s="195"/>
      <c r="J6" s="195"/>
      <c r="K6" s="195"/>
      <c r="L6" s="195"/>
      <c r="M6" s="195"/>
      <c r="N6" s="195"/>
      <c r="O6" s="195"/>
      <c r="P6" s="195"/>
    </row>
    <row r="7" spans="1:16" ht="64.900000000000006" customHeight="1" x14ac:dyDescent="0.2">
      <c r="A7" s="178" t="s">
        <v>915</v>
      </c>
      <c r="B7" s="99" t="s">
        <v>927</v>
      </c>
      <c r="C7" s="92"/>
      <c r="D7" s="93"/>
      <c r="E7" s="195"/>
      <c r="F7" s="195"/>
      <c r="G7" s="195"/>
      <c r="H7" s="195"/>
      <c r="I7" s="195"/>
      <c r="J7" s="195"/>
      <c r="K7" s="195"/>
      <c r="L7" s="195"/>
      <c r="M7" s="195"/>
      <c r="N7" s="195"/>
      <c r="O7" s="195"/>
      <c r="P7" s="195"/>
    </row>
    <row r="8" spans="1:16" ht="49.9" customHeight="1" x14ac:dyDescent="0.2">
      <c r="A8" s="178" t="s">
        <v>916</v>
      </c>
      <c r="B8" s="99" t="s">
        <v>917</v>
      </c>
      <c r="C8" s="192"/>
      <c r="D8" s="93"/>
      <c r="E8" s="195"/>
      <c r="F8" s="195"/>
      <c r="G8" s="195"/>
      <c r="H8" s="195"/>
      <c r="I8" s="195"/>
      <c r="J8" s="195"/>
      <c r="K8" s="195"/>
      <c r="L8" s="195"/>
      <c r="M8" s="195"/>
      <c r="N8" s="195"/>
      <c r="O8" s="195"/>
      <c r="P8" s="195"/>
    </row>
    <row r="9" spans="1:16" ht="36.6" customHeight="1" x14ac:dyDescent="0.2">
      <c r="A9" s="178" t="s">
        <v>918</v>
      </c>
      <c r="B9" s="99" t="s">
        <v>919</v>
      </c>
      <c r="C9" s="92"/>
      <c r="D9" s="93"/>
      <c r="E9" s="195"/>
      <c r="F9" s="195"/>
      <c r="G9" s="195"/>
      <c r="H9" s="195"/>
      <c r="I9" s="195"/>
      <c r="J9" s="195"/>
      <c r="K9" s="195"/>
      <c r="L9" s="195"/>
      <c r="M9" s="195"/>
      <c r="N9" s="195"/>
      <c r="O9" s="195"/>
      <c r="P9" s="195"/>
    </row>
    <row r="10" spans="1:16" ht="52.15" customHeight="1" x14ac:dyDescent="0.2">
      <c r="A10" s="178" t="s">
        <v>920</v>
      </c>
      <c r="B10" s="99" t="s">
        <v>921</v>
      </c>
      <c r="C10" s="92"/>
      <c r="D10" s="93"/>
      <c r="E10" s="195"/>
      <c r="F10" s="195"/>
      <c r="G10" s="195"/>
      <c r="H10" s="195"/>
      <c r="I10" s="195"/>
      <c r="J10" s="195"/>
      <c r="K10" s="195"/>
      <c r="L10" s="195"/>
      <c r="M10" s="195"/>
      <c r="N10" s="195"/>
      <c r="O10" s="195"/>
      <c r="P10" s="195"/>
    </row>
    <row r="11" spans="1:16" ht="51" customHeight="1" x14ac:dyDescent="0.2">
      <c r="A11" s="178" t="s">
        <v>922</v>
      </c>
      <c r="B11" s="99" t="s">
        <v>923</v>
      </c>
      <c r="C11" s="277"/>
      <c r="D11" s="93"/>
      <c r="E11" s="195"/>
      <c r="F11" s="195"/>
      <c r="G11" s="195"/>
      <c r="H11" s="195"/>
      <c r="I11" s="195"/>
      <c r="J11" s="195"/>
      <c r="K11" s="195"/>
      <c r="L11" s="195"/>
      <c r="M11" s="195"/>
      <c r="N11" s="195"/>
      <c r="O11" s="195"/>
      <c r="P11" s="195"/>
    </row>
    <row r="12" spans="1:16" ht="86.45" customHeight="1" x14ac:dyDescent="0.2">
      <c r="A12" s="178" t="s">
        <v>924</v>
      </c>
      <c r="B12" s="99" t="s">
        <v>925</v>
      </c>
      <c r="C12" s="92"/>
      <c r="D12" s="93"/>
      <c r="E12" s="195"/>
      <c r="F12" s="195"/>
      <c r="G12" s="195"/>
      <c r="H12" s="195"/>
      <c r="I12" s="195"/>
      <c r="J12" s="195"/>
      <c r="K12" s="195"/>
      <c r="L12" s="195"/>
      <c r="M12" s="195"/>
      <c r="N12" s="195"/>
      <c r="O12" s="195"/>
      <c r="P12" s="195"/>
    </row>
    <row r="13" spans="1:16" x14ac:dyDescent="0.2">
      <c r="A13" s="195"/>
      <c r="B13" s="195"/>
      <c r="C13" s="195"/>
      <c r="D13" s="195"/>
      <c r="E13" s="195"/>
      <c r="F13" s="195"/>
      <c r="G13" s="195"/>
      <c r="H13" s="195"/>
      <c r="I13" s="195"/>
      <c r="J13" s="195"/>
      <c r="K13" s="195"/>
      <c r="L13" s="195"/>
      <c r="M13" s="195"/>
      <c r="N13" s="195"/>
      <c r="O13" s="195"/>
      <c r="P13" s="195"/>
    </row>
    <row r="14" spans="1:16" x14ac:dyDescent="0.2">
      <c r="A14" s="195"/>
      <c r="B14" s="195"/>
      <c r="C14" s="195"/>
      <c r="D14" s="195"/>
      <c r="E14" s="195"/>
      <c r="F14" s="195"/>
      <c r="G14" s="195"/>
      <c r="H14" s="195"/>
      <c r="I14" s="195"/>
      <c r="J14" s="195"/>
      <c r="K14" s="195"/>
      <c r="L14" s="195"/>
      <c r="M14" s="195"/>
      <c r="N14" s="195"/>
      <c r="O14" s="195"/>
      <c r="P14" s="195"/>
    </row>
    <row r="15" spans="1:16" x14ac:dyDescent="0.2">
      <c r="A15" s="195"/>
      <c r="B15" s="195"/>
      <c r="C15" s="195"/>
      <c r="D15" s="195"/>
      <c r="E15" s="195"/>
      <c r="F15" s="195"/>
      <c r="G15" s="195"/>
      <c r="H15" s="195"/>
      <c r="I15" s="195"/>
      <c r="J15" s="195"/>
      <c r="K15" s="195"/>
      <c r="L15" s="195"/>
      <c r="M15" s="195"/>
      <c r="N15" s="195"/>
      <c r="O15" s="195"/>
      <c r="P15" s="195"/>
    </row>
    <row r="16" spans="1:16" x14ac:dyDescent="0.2">
      <c r="A16" s="195"/>
      <c r="B16" s="195"/>
      <c r="C16" s="195"/>
      <c r="D16" s="195"/>
      <c r="E16" s="195"/>
      <c r="F16" s="195"/>
      <c r="G16" s="195"/>
      <c r="H16" s="195"/>
      <c r="I16" s="195"/>
      <c r="J16" s="195"/>
      <c r="K16" s="195"/>
      <c r="L16" s="195"/>
      <c r="M16" s="195"/>
      <c r="N16" s="195"/>
      <c r="O16" s="195"/>
      <c r="P16" s="195"/>
    </row>
    <row r="17" spans="1:16" x14ac:dyDescent="0.2">
      <c r="A17" s="195"/>
      <c r="B17" s="195"/>
      <c r="C17" s="195"/>
      <c r="D17" s="195"/>
      <c r="E17" s="195"/>
      <c r="F17" s="195"/>
      <c r="G17" s="195"/>
      <c r="H17" s="195"/>
      <c r="I17" s="195"/>
      <c r="J17" s="195"/>
      <c r="K17" s="195"/>
      <c r="L17" s="195"/>
      <c r="M17" s="195"/>
      <c r="N17" s="195"/>
      <c r="O17" s="195"/>
      <c r="P17" s="195"/>
    </row>
    <row r="18" spans="1:16" x14ac:dyDescent="0.2">
      <c r="A18" s="195"/>
      <c r="B18" s="195"/>
      <c r="C18" s="195"/>
      <c r="D18" s="195"/>
      <c r="E18" s="195"/>
      <c r="F18" s="195"/>
      <c r="G18" s="195"/>
      <c r="H18" s="195"/>
      <c r="I18" s="195"/>
      <c r="J18" s="195"/>
      <c r="K18" s="195"/>
      <c r="L18" s="195"/>
      <c r="M18" s="195"/>
      <c r="N18" s="195"/>
      <c r="O18" s="195"/>
      <c r="P18" s="195"/>
    </row>
    <row r="19" spans="1:16" x14ac:dyDescent="0.2">
      <c r="A19" s="195"/>
      <c r="B19" s="195"/>
      <c r="C19" s="195"/>
      <c r="D19" s="195"/>
      <c r="E19" s="195"/>
      <c r="F19" s="195"/>
      <c r="G19" s="195"/>
      <c r="H19" s="195"/>
      <c r="I19" s="195"/>
      <c r="J19" s="195"/>
      <c r="K19" s="195"/>
      <c r="L19" s="195"/>
      <c r="M19" s="195"/>
      <c r="N19" s="195"/>
      <c r="O19" s="195"/>
      <c r="P19" s="195"/>
    </row>
    <row r="20" spans="1:16" x14ac:dyDescent="0.2">
      <c r="A20" s="195"/>
      <c r="B20" s="195"/>
      <c r="C20" s="195"/>
      <c r="D20" s="195"/>
      <c r="E20" s="195"/>
      <c r="F20" s="195"/>
      <c r="G20" s="195"/>
      <c r="H20" s="195"/>
      <c r="I20" s="195"/>
      <c r="J20" s="195"/>
      <c r="K20" s="195"/>
      <c r="L20" s="195"/>
      <c r="M20" s="195"/>
      <c r="N20" s="195"/>
      <c r="O20" s="195"/>
      <c r="P20" s="195"/>
    </row>
    <row r="21" spans="1:16" x14ac:dyDescent="0.2">
      <c r="A21" s="195"/>
      <c r="B21" s="195"/>
      <c r="C21" s="195"/>
      <c r="D21" s="195"/>
      <c r="E21" s="195"/>
      <c r="F21" s="195"/>
      <c r="G21" s="195"/>
      <c r="H21" s="195"/>
      <c r="I21" s="195"/>
      <c r="J21" s="195"/>
      <c r="K21" s="195"/>
      <c r="L21" s="195"/>
      <c r="M21" s="195"/>
      <c r="N21" s="195"/>
      <c r="O21" s="195"/>
      <c r="P21" s="195"/>
    </row>
    <row r="22" spans="1:16" x14ac:dyDescent="0.2">
      <c r="A22" s="195"/>
      <c r="B22" s="195"/>
      <c r="C22" s="195"/>
      <c r="D22" s="195"/>
      <c r="E22" s="195"/>
      <c r="F22" s="195"/>
      <c r="G22" s="195"/>
      <c r="H22" s="195"/>
      <c r="I22" s="195"/>
      <c r="J22" s="195"/>
      <c r="K22" s="195"/>
      <c r="L22" s="195"/>
      <c r="M22" s="195"/>
      <c r="N22" s="195"/>
      <c r="O22" s="195"/>
      <c r="P22" s="195"/>
    </row>
    <row r="23" spans="1:16" x14ac:dyDescent="0.2">
      <c r="A23" s="195"/>
      <c r="B23" s="195"/>
      <c r="C23" s="195"/>
      <c r="D23" s="195"/>
      <c r="E23" s="195"/>
      <c r="F23" s="195"/>
      <c r="G23" s="195"/>
      <c r="H23" s="195"/>
      <c r="I23" s="195"/>
      <c r="J23" s="195"/>
      <c r="K23" s="195"/>
      <c r="L23" s="195"/>
      <c r="M23" s="195"/>
      <c r="N23" s="195"/>
      <c r="O23" s="195"/>
      <c r="P23" s="195"/>
    </row>
    <row r="24" spans="1:16" x14ac:dyDescent="0.2">
      <c r="A24" s="195"/>
      <c r="B24" s="195"/>
      <c r="C24" s="195"/>
      <c r="D24" s="195"/>
      <c r="E24" s="195"/>
      <c r="F24" s="195"/>
      <c r="G24" s="195"/>
      <c r="H24" s="195"/>
      <c r="I24" s="195"/>
      <c r="J24" s="195"/>
      <c r="K24" s="195"/>
      <c r="L24" s="195"/>
      <c r="M24" s="195"/>
      <c r="N24" s="195"/>
      <c r="O24" s="195"/>
      <c r="P24" s="195"/>
    </row>
    <row r="25" spans="1:16" x14ac:dyDescent="0.2">
      <c r="A25" s="195"/>
      <c r="B25" s="195"/>
      <c r="C25" s="195"/>
      <c r="D25" s="195"/>
      <c r="E25" s="195"/>
      <c r="F25" s="195"/>
      <c r="G25" s="195"/>
      <c r="H25" s="195"/>
      <c r="I25" s="195"/>
      <c r="J25" s="195"/>
      <c r="K25" s="195"/>
      <c r="L25" s="195"/>
      <c r="M25" s="195"/>
      <c r="N25" s="195"/>
      <c r="O25" s="195"/>
      <c r="P25" s="195"/>
    </row>
    <row r="26" spans="1:16" x14ac:dyDescent="0.2">
      <c r="A26" s="195"/>
      <c r="B26" s="195"/>
      <c r="C26" s="195"/>
      <c r="D26" s="195"/>
      <c r="E26" s="195"/>
      <c r="F26" s="195"/>
      <c r="G26" s="195"/>
      <c r="H26" s="195"/>
      <c r="I26" s="195"/>
      <c r="J26" s="195"/>
      <c r="K26" s="195"/>
      <c r="L26" s="195"/>
      <c r="M26" s="195"/>
      <c r="N26" s="195"/>
      <c r="O26" s="195"/>
      <c r="P26" s="195"/>
    </row>
    <row r="27" spans="1:16" x14ac:dyDescent="0.2">
      <c r="A27" s="195"/>
      <c r="B27" s="195"/>
      <c r="C27" s="195"/>
      <c r="D27" s="195"/>
      <c r="E27" s="195"/>
      <c r="F27" s="195"/>
      <c r="G27" s="195"/>
      <c r="H27" s="195"/>
      <c r="I27" s="195"/>
      <c r="J27" s="195"/>
      <c r="K27" s="195"/>
      <c r="L27" s="195"/>
      <c r="M27" s="195"/>
      <c r="N27" s="195"/>
      <c r="O27" s="195"/>
      <c r="P27" s="195"/>
    </row>
  </sheetData>
  <sheetProtection algorithmName="SHA-512" hashValue="eh4eDmw2BVdWQ8lMiGOIfBPGpHo2s+SWPD6EQ/hiSpty1UGi+sVoTivA/rpvd+URC20jR3Lt4msD9uzwteZfXA==" saltValue="BoXcMp1fynJZp0vUdKdQ2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6" t="s">
        <v>5</v>
      </c>
      <c r="B1" s="137"/>
      <c r="C1" s="137"/>
    </row>
    <row r="2" spans="1:3" ht="15.75" x14ac:dyDescent="0.2">
      <c r="A2" s="136" t="s">
        <v>6</v>
      </c>
      <c r="B2" s="137"/>
      <c r="C2" s="137"/>
    </row>
    <row r="3" spans="1:3" ht="15.75" x14ac:dyDescent="0.2">
      <c r="A3" s="136" t="s">
        <v>7</v>
      </c>
      <c r="B3" s="136"/>
      <c r="C3" s="136"/>
    </row>
    <row r="4" spans="1:3" ht="15.75" x14ac:dyDescent="0.2">
      <c r="A4" s="136"/>
      <c r="B4" s="136"/>
      <c r="C4" s="136"/>
    </row>
    <row r="5" spans="1:3" ht="15.75" x14ac:dyDescent="0.2">
      <c r="A5" s="136" t="s">
        <v>28</v>
      </c>
      <c r="B5" s="136"/>
      <c r="C5" s="136"/>
    </row>
    <row r="6" spans="1:3" ht="15.75" x14ac:dyDescent="0.2">
      <c r="A6" s="136" t="s">
        <v>29</v>
      </c>
      <c r="B6" s="136"/>
      <c r="C6" s="136"/>
    </row>
    <row r="7" spans="1:3" ht="15.75" x14ac:dyDescent="0.2">
      <c r="A7" s="136"/>
      <c r="B7" s="136"/>
      <c r="C7" s="136"/>
    </row>
    <row r="8" spans="1:3" ht="15.75" x14ac:dyDescent="0.2">
      <c r="A8" s="138" t="s">
        <v>126</v>
      </c>
      <c r="B8" s="136"/>
      <c r="C8" s="136"/>
    </row>
    <row r="9" spans="1:3" ht="15.75" x14ac:dyDescent="0.2">
      <c r="A9" s="138" t="s">
        <v>127</v>
      </c>
      <c r="B9" s="136"/>
      <c r="C9" s="136"/>
    </row>
    <row r="10" spans="1:3" ht="15.75" x14ac:dyDescent="0.2">
      <c r="A10" s="136"/>
      <c r="B10" s="136"/>
      <c r="C10" s="136"/>
    </row>
    <row r="11" spans="1:3" ht="15.75" x14ac:dyDescent="0.2">
      <c r="A11" s="128" t="s">
        <v>106</v>
      </c>
      <c r="B11" s="128" t="s">
        <v>107</v>
      </c>
      <c r="C11" s="136">
        <f>VLOOKUP('[1]6l_FP'!B5,[1]Sąrašai!A12:B13,2,FALSE)</f>
        <v>2</v>
      </c>
    </row>
    <row r="12" spans="1:3" ht="15.75" x14ac:dyDescent="0.2">
      <c r="A12" s="138" t="s">
        <v>73</v>
      </c>
      <c r="B12" s="138">
        <v>1</v>
      </c>
      <c r="C12" s="136"/>
    </row>
    <row r="13" spans="1:3" ht="15.75" x14ac:dyDescent="0.2">
      <c r="A13" s="138" t="s">
        <v>108</v>
      </c>
      <c r="B13" s="138">
        <v>2</v>
      </c>
      <c r="C13" s="136"/>
    </row>
    <row r="14" spans="1:3" ht="15.75" x14ac:dyDescent="0.2">
      <c r="A14" s="136"/>
      <c r="B14" s="136"/>
      <c r="C14" s="136"/>
    </row>
    <row r="15" spans="1:3" ht="15.75" x14ac:dyDescent="0.2">
      <c r="A15" s="128" t="s">
        <v>109</v>
      </c>
      <c r="B15" s="136"/>
      <c r="C15" s="136"/>
    </row>
    <row r="16" spans="1:3" ht="15.75" x14ac:dyDescent="0.2">
      <c r="A16" s="138">
        <v>21</v>
      </c>
      <c r="B16" s="136"/>
      <c r="C16" s="136"/>
    </row>
    <row r="17" spans="1:3" ht="15.75" x14ac:dyDescent="0.2">
      <c r="A17" s="138">
        <v>9</v>
      </c>
      <c r="B17" s="136"/>
      <c r="C17" s="136"/>
    </row>
    <row r="18" spans="1:3" ht="15.75" x14ac:dyDescent="0.2">
      <c r="A18" s="138">
        <v>0</v>
      </c>
      <c r="B18" s="136"/>
      <c r="C18" s="136"/>
    </row>
    <row r="19" spans="1:3" ht="15.75" x14ac:dyDescent="0.2">
      <c r="A19" s="136"/>
      <c r="B19" s="136"/>
      <c r="C19" s="136"/>
    </row>
    <row r="20" spans="1:3" ht="15.75" x14ac:dyDescent="0.2">
      <c r="A20" s="128" t="s">
        <v>110</v>
      </c>
      <c r="B20" s="139" t="s">
        <v>107</v>
      </c>
      <c r="C20" s="139" t="e">
        <f>VLOOKUP('[1]6l_FP'!B7,[1]Sąrašai!A22:B23,2,FALSE)</f>
        <v>#N/A</v>
      </c>
    </row>
    <row r="21" spans="1:3" ht="15.75" x14ac:dyDescent="0.2">
      <c r="A21" s="128"/>
      <c r="B21" s="139"/>
      <c r="C21" s="139"/>
    </row>
    <row r="22" spans="1:3" ht="15.75" x14ac:dyDescent="0.2">
      <c r="A22" s="138" t="s">
        <v>243</v>
      </c>
      <c r="B22" s="137">
        <v>1</v>
      </c>
      <c r="C22" s="137"/>
    </row>
    <row r="23" spans="1:3" ht="15.75" x14ac:dyDescent="0.2">
      <c r="A23" s="138" t="s">
        <v>242</v>
      </c>
      <c r="B23" s="137">
        <v>2</v>
      </c>
      <c r="C23" s="137"/>
    </row>
    <row r="24" spans="1:3" ht="15.75" x14ac:dyDescent="0.2">
      <c r="A24" s="136"/>
      <c r="B24" s="136"/>
      <c r="C24" s="136"/>
    </row>
    <row r="25" spans="1:3" ht="15.75" x14ac:dyDescent="0.2">
      <c r="A25" s="136"/>
      <c r="B25" s="136"/>
      <c r="C25" s="136"/>
    </row>
    <row r="26" spans="1:3" ht="48" thickBot="1" x14ac:dyDescent="0.25">
      <c r="A26" s="140" t="s">
        <v>138</v>
      </c>
      <c r="B26" s="136"/>
      <c r="C26" s="136"/>
    </row>
    <row r="27" spans="1:3" ht="174" thickBot="1" x14ac:dyDescent="0.25">
      <c r="A27" s="140" t="s">
        <v>139</v>
      </c>
      <c r="B27" s="136"/>
      <c r="C27" s="136"/>
    </row>
    <row r="28" spans="1:3" ht="48" thickBot="1" x14ac:dyDescent="0.25">
      <c r="A28" s="140" t="s">
        <v>140</v>
      </c>
      <c r="B28" s="136"/>
      <c r="C28" s="136"/>
    </row>
    <row r="29" spans="1:3" ht="15.75" x14ac:dyDescent="0.2">
      <c r="A29" s="136"/>
      <c r="B29" s="136"/>
      <c r="C29" s="136"/>
    </row>
    <row r="30" spans="1:3" ht="15.75" x14ac:dyDescent="0.2">
      <c r="A30" s="136" t="s">
        <v>233</v>
      </c>
      <c r="B30" s="136"/>
      <c r="C30" s="136"/>
    </row>
    <row r="31" spans="1:3" ht="15.75" x14ac:dyDescent="0.2">
      <c r="A31" s="136" t="s">
        <v>234</v>
      </c>
      <c r="B31" s="136"/>
      <c r="C31" s="136"/>
    </row>
    <row r="32" spans="1:3" ht="47.25" x14ac:dyDescent="0.2">
      <c r="A32" s="141" t="s">
        <v>239</v>
      </c>
      <c r="B32" s="136"/>
      <c r="C32" s="136"/>
    </row>
    <row r="33" spans="1:3" ht="157.5" x14ac:dyDescent="0.2">
      <c r="A33" s="141" t="s">
        <v>394</v>
      </c>
      <c r="B33" s="136"/>
      <c r="C33" s="136"/>
    </row>
    <row r="34" spans="1:3" ht="15.75" x14ac:dyDescent="0.2">
      <c r="A34" s="136" t="s">
        <v>235</v>
      </c>
      <c r="B34" s="136"/>
      <c r="C34" s="136"/>
    </row>
    <row r="35" spans="1:3" ht="15.75" x14ac:dyDescent="0.2">
      <c r="A35" s="136" t="s">
        <v>236</v>
      </c>
      <c r="B35" s="136"/>
      <c r="C35" s="136"/>
    </row>
    <row r="36" spans="1:3" ht="15.75" x14ac:dyDescent="0.2">
      <c r="A36" s="142"/>
      <c r="B36" s="136"/>
      <c r="C36" s="136"/>
    </row>
    <row r="37" spans="1:3" ht="15.75" x14ac:dyDescent="0.2">
      <c r="A37" s="136" t="s">
        <v>498</v>
      </c>
      <c r="B37" s="136"/>
      <c r="C37" s="136"/>
    </row>
    <row r="38" spans="1:3" ht="15.75" x14ac:dyDescent="0.2">
      <c r="A38" s="138" t="s">
        <v>499</v>
      </c>
      <c r="B38" s="136"/>
      <c r="C38" s="136"/>
    </row>
    <row r="39" spans="1:3" ht="15.75" x14ac:dyDescent="0.2">
      <c r="A39" s="138" t="s">
        <v>500</v>
      </c>
      <c r="B39" s="136"/>
      <c r="C39" s="136"/>
    </row>
    <row r="40" spans="1:3" ht="15.75" x14ac:dyDescent="0.2">
      <c r="A40" s="136"/>
      <c r="B40" s="136"/>
      <c r="C40" s="136"/>
    </row>
    <row r="41" spans="1:3" ht="15.75" x14ac:dyDescent="0.2">
      <c r="A41" s="136"/>
      <c r="B41" s="136"/>
      <c r="C41" s="136"/>
    </row>
    <row r="42" spans="1:3" ht="15.75" x14ac:dyDescent="0.2">
      <c r="A42" s="136"/>
      <c r="B42" s="136"/>
      <c r="C42" s="136"/>
    </row>
    <row r="43" spans="1:3" ht="15.75" x14ac:dyDescent="0.2">
      <c r="A43" s="136"/>
      <c r="B43" s="136"/>
      <c r="C43" s="136"/>
    </row>
    <row r="44" spans="1:3" ht="15.75" x14ac:dyDescent="0.2">
      <c r="A44" s="136"/>
      <c r="B44" s="136"/>
      <c r="C44" s="136"/>
    </row>
    <row r="45" spans="1:3" ht="15.75" x14ac:dyDescent="0.2">
      <c r="A45" s="136" t="s">
        <v>718</v>
      </c>
      <c r="B45" s="136" t="s">
        <v>5</v>
      </c>
      <c r="C45" s="136"/>
    </row>
    <row r="46" spans="1:3" ht="15.75" x14ac:dyDescent="0.25">
      <c r="A46" s="147" t="s">
        <v>719</v>
      </c>
      <c r="B46" s="136" t="s">
        <v>6</v>
      </c>
      <c r="C46" s="136"/>
    </row>
    <row r="47" spans="1:3" ht="15.75" x14ac:dyDescent="0.2">
      <c r="A47" s="136" t="s">
        <v>720</v>
      </c>
      <c r="B47" s="136" t="s">
        <v>7</v>
      </c>
      <c r="C47" s="136"/>
    </row>
    <row r="48" spans="1:3" ht="15.75" x14ac:dyDescent="0.2">
      <c r="A48" s="136" t="s">
        <v>721</v>
      </c>
      <c r="B48" s="136"/>
      <c r="C48" s="136"/>
    </row>
    <row r="49" spans="1:3" ht="15.75" x14ac:dyDescent="0.2">
      <c r="A49" s="138"/>
      <c r="B49" s="136"/>
      <c r="C49" s="136"/>
    </row>
    <row r="50" spans="1:3" ht="15.75" x14ac:dyDescent="0.2">
      <c r="A50" s="136" t="s">
        <v>667</v>
      </c>
      <c r="B50" s="136"/>
      <c r="C50" s="136"/>
    </row>
    <row r="51" spans="1:3" ht="15.75" x14ac:dyDescent="0.2">
      <c r="A51" s="136" t="s">
        <v>722</v>
      </c>
      <c r="B51" s="136"/>
      <c r="C51" s="136"/>
    </row>
    <row r="52" spans="1:3" ht="15.75" x14ac:dyDescent="0.2">
      <c r="A52" s="136" t="s">
        <v>723</v>
      </c>
      <c r="B52" s="136"/>
      <c r="C52" s="136"/>
    </row>
    <row r="53" spans="1:3" ht="15.75" x14ac:dyDescent="0.2">
      <c r="A53" s="143" t="s">
        <v>724</v>
      </c>
      <c r="B53" s="137"/>
      <c r="C53" s="136"/>
    </row>
    <row r="54" spans="1:3" ht="15.75" x14ac:dyDescent="0.2">
      <c r="A54" s="143" t="s">
        <v>725</v>
      </c>
      <c r="B54" s="136"/>
      <c r="C54" s="136"/>
    </row>
    <row r="55" spans="1:3" ht="15.75" x14ac:dyDescent="0.2">
      <c r="A55" s="143" t="s">
        <v>726</v>
      </c>
      <c r="B55" s="136"/>
      <c r="C55" s="136"/>
    </row>
    <row r="56" spans="1:3" ht="15.75" x14ac:dyDescent="0.2">
      <c r="A56" s="144" t="s">
        <v>727</v>
      </c>
      <c r="B56" s="136"/>
      <c r="C56" s="136"/>
    </row>
    <row r="57" spans="1:3" ht="15.75" x14ac:dyDescent="0.2">
      <c r="A57" s="143" t="s">
        <v>728</v>
      </c>
      <c r="B57" s="136"/>
      <c r="C57" s="136"/>
    </row>
    <row r="58" spans="1:3" ht="15.75" x14ac:dyDescent="0.2">
      <c r="A58" s="142" t="s">
        <v>729</v>
      </c>
      <c r="B58" s="136"/>
      <c r="C58" s="136"/>
    </row>
    <row r="59" spans="1:3" ht="15.75" x14ac:dyDescent="0.2">
      <c r="A59" s="142"/>
      <c r="B59" s="136"/>
      <c r="C59" s="136"/>
    </row>
    <row r="60" spans="1:3" ht="15.75" x14ac:dyDescent="0.2">
      <c r="A60" s="136" t="s">
        <v>730</v>
      </c>
      <c r="B60" s="136"/>
      <c r="C60" s="136"/>
    </row>
    <row r="61" spans="1:3" ht="15.75" x14ac:dyDescent="0.2">
      <c r="A61" s="136" t="s">
        <v>731</v>
      </c>
      <c r="B61" s="136"/>
      <c r="C61" s="136"/>
    </row>
    <row r="62" spans="1:3" ht="15.75" x14ac:dyDescent="0.2">
      <c r="A62" s="136" t="s">
        <v>732</v>
      </c>
      <c r="B62" s="136"/>
      <c r="C62" s="136"/>
    </row>
    <row r="63" spans="1:3" ht="15.75" x14ac:dyDescent="0.2">
      <c r="A63" s="136"/>
      <c r="B63" s="136"/>
      <c r="C63" s="136"/>
    </row>
    <row r="64" spans="1:3" ht="15.75" x14ac:dyDescent="0.2">
      <c r="A64" s="142" t="s">
        <v>733</v>
      </c>
      <c r="B64" s="136"/>
      <c r="C64" s="136"/>
    </row>
    <row r="65" spans="1:3" ht="15.75" x14ac:dyDescent="0.2">
      <c r="A65" s="142"/>
      <c r="B65" s="136"/>
      <c r="C65" s="136"/>
    </row>
    <row r="66" spans="1:3" ht="15.75" x14ac:dyDescent="0.2">
      <c r="A66" s="136" t="s">
        <v>734</v>
      </c>
      <c r="B66" s="136"/>
      <c r="C66" s="136"/>
    </row>
    <row r="67" spans="1:3" ht="15.75" x14ac:dyDescent="0.2">
      <c r="A67" s="136" t="s">
        <v>735</v>
      </c>
      <c r="B67" s="136"/>
      <c r="C67" s="136"/>
    </row>
    <row r="68" spans="1:3" ht="15.75" x14ac:dyDescent="0.2">
      <c r="A68" s="136" t="s">
        <v>736</v>
      </c>
      <c r="B68" s="136"/>
      <c r="C68" s="136"/>
    </row>
    <row r="69" spans="1:3" ht="15.75" x14ac:dyDescent="0.2">
      <c r="A69" s="136" t="s">
        <v>737</v>
      </c>
      <c r="B69" s="136"/>
      <c r="C69" s="136"/>
    </row>
    <row r="70" spans="1:3" ht="15.75" x14ac:dyDescent="0.2">
      <c r="A70" s="136" t="s">
        <v>738</v>
      </c>
      <c r="B70" s="136"/>
      <c r="C70" s="136"/>
    </row>
    <row r="71" spans="1:3" ht="15.75" x14ac:dyDescent="0.2">
      <c r="A71" s="136" t="s">
        <v>739</v>
      </c>
      <c r="B71" s="136"/>
      <c r="C71" s="136"/>
    </row>
    <row r="72" spans="1:3" ht="15.75" x14ac:dyDescent="0.2">
      <c r="A72" s="136" t="s">
        <v>740</v>
      </c>
      <c r="B72" s="136"/>
      <c r="C72" s="136"/>
    </row>
    <row r="73" spans="1:3" ht="15.75" x14ac:dyDescent="0.2">
      <c r="A73" s="136" t="s">
        <v>741</v>
      </c>
      <c r="B73" s="136"/>
      <c r="C73" s="136"/>
    </row>
    <row r="74" spans="1:3" ht="15.75" x14ac:dyDescent="0.2">
      <c r="A74" s="136" t="s">
        <v>742</v>
      </c>
      <c r="B74" s="136"/>
      <c r="C74" s="136"/>
    </row>
    <row r="75" spans="1:3" ht="15.75" x14ac:dyDescent="0.2">
      <c r="A75" s="136" t="s">
        <v>743</v>
      </c>
      <c r="B75" s="136"/>
      <c r="C75" s="136"/>
    </row>
    <row r="76" spans="1:3" ht="15.75" x14ac:dyDescent="0.2">
      <c r="A76" s="136" t="s">
        <v>744</v>
      </c>
      <c r="B76" s="136"/>
      <c r="C76" s="136"/>
    </row>
    <row r="77" spans="1:3" ht="15.75" x14ac:dyDescent="0.2">
      <c r="A77" s="136" t="s">
        <v>745</v>
      </c>
      <c r="B77" s="136"/>
      <c r="C77" s="136"/>
    </row>
    <row r="78" spans="1:3" ht="15.75" x14ac:dyDescent="0.2">
      <c r="A78" s="136" t="s">
        <v>746</v>
      </c>
      <c r="B78" s="136"/>
      <c r="C78" s="136"/>
    </row>
    <row r="79" spans="1:3" ht="15.75" x14ac:dyDescent="0.2">
      <c r="A79" s="136" t="s">
        <v>747</v>
      </c>
      <c r="B79" s="136"/>
      <c r="C79" s="136"/>
    </row>
    <row r="80" spans="1:3" ht="15.75" x14ac:dyDescent="0.2">
      <c r="A80" s="136" t="s">
        <v>748</v>
      </c>
      <c r="B80" s="136"/>
      <c r="C80" s="136"/>
    </row>
    <row r="81" spans="1:3" ht="15.75" x14ac:dyDescent="0.2">
      <c r="A81" s="136" t="s">
        <v>749</v>
      </c>
      <c r="B81" s="136"/>
      <c r="C81" s="136"/>
    </row>
    <row r="82" spans="1:3" ht="15.75" x14ac:dyDescent="0.2">
      <c r="A82" s="136" t="s">
        <v>750</v>
      </c>
      <c r="B82" s="136"/>
      <c r="C82" s="136"/>
    </row>
    <row r="83" spans="1:3" ht="15.75" x14ac:dyDescent="0.2">
      <c r="A83" s="136" t="s">
        <v>751</v>
      </c>
      <c r="B83" s="136"/>
      <c r="C83" s="136"/>
    </row>
    <row r="84" spans="1:3" ht="15.75" x14ac:dyDescent="0.2">
      <c r="A84" s="136"/>
      <c r="B84" s="136"/>
      <c r="C84" s="136"/>
    </row>
    <row r="85" spans="1:3" ht="15.75" x14ac:dyDescent="0.2">
      <c r="A85" s="145" t="s">
        <v>752</v>
      </c>
      <c r="B85" s="136"/>
      <c r="C85" s="136"/>
    </row>
    <row r="86" spans="1:3" ht="15.75" x14ac:dyDescent="0.2">
      <c r="A86" s="146"/>
      <c r="B86" s="136"/>
      <c r="C86" s="136"/>
    </row>
    <row r="87" spans="1:3" ht="15.75" x14ac:dyDescent="0.2">
      <c r="A87" s="146" t="s">
        <v>753</v>
      </c>
      <c r="B87" s="136"/>
      <c r="C87" s="136"/>
    </row>
    <row r="88" spans="1:3" ht="15.75" x14ac:dyDescent="0.2">
      <c r="A88" s="146" t="s">
        <v>754</v>
      </c>
      <c r="B88" s="136"/>
      <c r="C88" s="136"/>
    </row>
    <row r="89" spans="1:3" ht="15.75" x14ac:dyDescent="0.2">
      <c r="A89" s="146" t="s">
        <v>755</v>
      </c>
      <c r="B89" s="136"/>
      <c r="C89" s="136"/>
    </row>
    <row r="90" spans="1:3" ht="15.75" x14ac:dyDescent="0.2">
      <c r="A90" s="146" t="s">
        <v>756</v>
      </c>
      <c r="B90" s="136"/>
      <c r="C90" s="136"/>
    </row>
    <row r="91" spans="1:3" ht="15.75" x14ac:dyDescent="0.2">
      <c r="A91" s="146" t="s">
        <v>757</v>
      </c>
      <c r="B91" s="136"/>
      <c r="C91" s="136"/>
    </row>
    <row r="92" spans="1:3" ht="15.75" x14ac:dyDescent="0.2">
      <c r="A92" s="146" t="s">
        <v>758</v>
      </c>
      <c r="B92" s="136"/>
      <c r="C92" s="136"/>
    </row>
    <row r="93" spans="1:3" ht="15.75" x14ac:dyDescent="0.2">
      <c r="A93" s="146" t="s">
        <v>759</v>
      </c>
      <c r="B93" s="136"/>
      <c r="C93" s="136"/>
    </row>
    <row r="94" spans="1:3" ht="15.75" x14ac:dyDescent="0.2">
      <c r="A94" s="146" t="s">
        <v>760</v>
      </c>
      <c r="B94" s="136"/>
      <c r="C94" s="136"/>
    </row>
    <row r="95" spans="1:3" ht="15.75" x14ac:dyDescent="0.2">
      <c r="A95" s="146" t="s">
        <v>761</v>
      </c>
      <c r="B95" s="136"/>
      <c r="C95" s="136"/>
    </row>
    <row r="96" spans="1:3" ht="15.75" x14ac:dyDescent="0.2">
      <c r="A96" s="146" t="s">
        <v>762</v>
      </c>
      <c r="B96" s="136"/>
      <c r="C96" s="136"/>
    </row>
    <row r="97" spans="1:3" ht="15.75" x14ac:dyDescent="0.2">
      <c r="A97" s="146" t="s">
        <v>763</v>
      </c>
      <c r="B97" s="136"/>
      <c r="C97" s="136"/>
    </row>
    <row r="98" spans="1:3" ht="15.75" x14ac:dyDescent="0.2">
      <c r="A98" s="146" t="s">
        <v>764</v>
      </c>
      <c r="B98" s="136"/>
      <c r="C98" s="136"/>
    </row>
    <row r="99" spans="1:3" ht="15.75" x14ac:dyDescent="0.2">
      <c r="A99" s="136"/>
      <c r="B99" s="136"/>
      <c r="C99" s="136"/>
    </row>
    <row r="100" spans="1:3" ht="15.75" x14ac:dyDescent="0.2">
      <c r="A100" s="142" t="s">
        <v>765</v>
      </c>
      <c r="B100" s="136"/>
      <c r="C100" s="136"/>
    </row>
    <row r="101" spans="1:3" ht="15.75" x14ac:dyDescent="0.2">
      <c r="A101" s="136"/>
      <c r="B101" s="136"/>
      <c r="C101" s="136"/>
    </row>
    <row r="102" spans="1:3" ht="15.75" x14ac:dyDescent="0.2">
      <c r="A102" s="136" t="s">
        <v>766</v>
      </c>
      <c r="B102" s="136"/>
      <c r="C102" s="136"/>
    </row>
    <row r="103" spans="1:3" ht="15.75" x14ac:dyDescent="0.2">
      <c r="A103" s="136" t="s">
        <v>767</v>
      </c>
      <c r="B103" s="136"/>
      <c r="C103" s="136"/>
    </row>
    <row r="104" spans="1:3" ht="15.75" x14ac:dyDescent="0.2">
      <c r="A104" s="136" t="s">
        <v>768</v>
      </c>
      <c r="B104" s="136"/>
      <c r="C104" s="136"/>
    </row>
    <row r="105" spans="1:3" ht="15.75" x14ac:dyDescent="0.2">
      <c r="A105" s="136" t="s">
        <v>769</v>
      </c>
      <c r="B105" s="136"/>
      <c r="C105" s="136"/>
    </row>
    <row r="106" spans="1:3" ht="15.75" x14ac:dyDescent="0.2">
      <c r="A106" s="136" t="s">
        <v>770</v>
      </c>
      <c r="B106" s="136"/>
      <c r="C106" s="136"/>
    </row>
    <row r="107" spans="1:3" ht="15.75" x14ac:dyDescent="0.2">
      <c r="A107" s="136" t="s">
        <v>771</v>
      </c>
      <c r="B107" s="136"/>
      <c r="C107" s="136"/>
    </row>
    <row r="108" spans="1:3" ht="15.75" x14ac:dyDescent="0.2">
      <c r="A108" s="136" t="s">
        <v>772</v>
      </c>
      <c r="B108" s="136"/>
      <c r="C108" s="136"/>
    </row>
    <row r="109" spans="1:3" ht="15.75" x14ac:dyDescent="0.2">
      <c r="A109" s="136"/>
      <c r="B109" s="136"/>
      <c r="C109" s="136"/>
    </row>
    <row r="110" spans="1:3" ht="15.75" x14ac:dyDescent="0.2">
      <c r="A110" s="136" t="s">
        <v>773</v>
      </c>
      <c r="B110" s="136"/>
      <c r="C110" s="136"/>
    </row>
    <row r="111" spans="1:3" ht="15.75" x14ac:dyDescent="0.2">
      <c r="A111" s="136" t="s">
        <v>774</v>
      </c>
      <c r="B111" s="136"/>
      <c r="C111" s="136"/>
    </row>
    <row r="112" spans="1:3" ht="15.75" x14ac:dyDescent="0.2">
      <c r="A112" s="136"/>
      <c r="B112" s="136"/>
      <c r="C112" s="136"/>
    </row>
    <row r="113" spans="1:3" ht="15.75" x14ac:dyDescent="0.2">
      <c r="A113" s="136" t="s">
        <v>775</v>
      </c>
      <c r="B113" s="136"/>
      <c r="C113" s="136"/>
    </row>
    <row r="114" spans="1:3" ht="15.75" x14ac:dyDescent="0.2">
      <c r="A114" s="136" t="s">
        <v>776</v>
      </c>
      <c r="B114" s="136"/>
      <c r="C114" s="136"/>
    </row>
    <row r="115" spans="1:3" ht="15.75" x14ac:dyDescent="0.2">
      <c r="A115" s="136" t="s">
        <v>777</v>
      </c>
      <c r="B115" s="136"/>
      <c r="C115" s="136"/>
    </row>
    <row r="116" spans="1:3" ht="15.75" x14ac:dyDescent="0.2">
      <c r="A116" s="136" t="s">
        <v>778</v>
      </c>
      <c r="B116" s="136"/>
      <c r="C116" s="136"/>
    </row>
    <row r="117" spans="1:3" ht="15.75" x14ac:dyDescent="0.2">
      <c r="A117" s="136" t="s">
        <v>779</v>
      </c>
      <c r="B117" s="136"/>
      <c r="C117" s="136"/>
    </row>
    <row r="118" spans="1:3" ht="15.75" x14ac:dyDescent="0.2">
      <c r="A118" s="136" t="s">
        <v>780</v>
      </c>
      <c r="B118" s="136"/>
      <c r="C118" s="136"/>
    </row>
    <row r="119" spans="1:3" ht="15.75" x14ac:dyDescent="0.2">
      <c r="A119" s="136" t="s">
        <v>781</v>
      </c>
      <c r="B119" s="136"/>
      <c r="C119" s="136"/>
    </row>
    <row r="120" spans="1:3" ht="15.75" x14ac:dyDescent="0.2">
      <c r="A120" s="136" t="s">
        <v>782</v>
      </c>
      <c r="B120" s="136"/>
      <c r="C120" s="136"/>
    </row>
    <row r="121" spans="1:3" ht="15.75" x14ac:dyDescent="0.2">
      <c r="A121" s="136"/>
      <c r="B121" s="136"/>
      <c r="C121" s="136"/>
    </row>
    <row r="122" spans="1:3" ht="15.75" x14ac:dyDescent="0.2">
      <c r="A122" s="136" t="s">
        <v>783</v>
      </c>
      <c r="B122" s="136"/>
      <c r="C122" s="136"/>
    </row>
    <row r="123" spans="1:3" ht="15.75" x14ac:dyDescent="0.2">
      <c r="A123" s="136" t="s">
        <v>784</v>
      </c>
      <c r="B123" s="136"/>
      <c r="C123" s="136"/>
    </row>
    <row r="124" spans="1:3" ht="15.75" x14ac:dyDescent="0.2">
      <c r="A124" s="136" t="s">
        <v>785</v>
      </c>
      <c r="B124" s="136"/>
      <c r="C124" s="136"/>
    </row>
    <row r="125" spans="1:3" ht="15.75" x14ac:dyDescent="0.2">
      <c r="A125" s="136" t="s">
        <v>786</v>
      </c>
      <c r="B125" s="136"/>
      <c r="C125" s="136"/>
    </row>
    <row r="126" spans="1:3" ht="15.75" x14ac:dyDescent="0.2">
      <c r="A126" s="136" t="s">
        <v>787</v>
      </c>
      <c r="B126" s="136"/>
      <c r="C126" s="136"/>
    </row>
    <row r="127" spans="1:3" ht="15.75" x14ac:dyDescent="0.2">
      <c r="A127" s="136" t="s">
        <v>788</v>
      </c>
      <c r="B127" s="136"/>
      <c r="C127" s="136"/>
    </row>
    <row r="128" spans="1:3" ht="15.75" x14ac:dyDescent="0.2">
      <c r="A128" s="136" t="s">
        <v>789</v>
      </c>
      <c r="B128" s="136"/>
      <c r="C128" s="136"/>
    </row>
    <row r="129" spans="1:3" ht="15.75" x14ac:dyDescent="0.2">
      <c r="A129" s="136"/>
      <c r="B129" s="136"/>
      <c r="C129" s="136"/>
    </row>
    <row r="130" spans="1:3" ht="15.75" x14ac:dyDescent="0.2">
      <c r="A130" s="136" t="s">
        <v>790</v>
      </c>
      <c r="B130" s="136"/>
      <c r="C130" s="136"/>
    </row>
    <row r="131" spans="1:3" ht="15.75" x14ac:dyDescent="0.2">
      <c r="A131" s="136" t="s">
        <v>791</v>
      </c>
      <c r="B131" s="136"/>
      <c r="C131" s="136"/>
    </row>
    <row r="132" spans="1:3" ht="15.75" x14ac:dyDescent="0.2">
      <c r="A132" s="136" t="s">
        <v>792</v>
      </c>
      <c r="B132" s="136"/>
      <c r="C132" s="136"/>
    </row>
    <row r="133" spans="1:3" ht="15.75" x14ac:dyDescent="0.2">
      <c r="A133" s="136" t="s">
        <v>793</v>
      </c>
      <c r="B133" s="136"/>
      <c r="C133" s="136"/>
    </row>
    <row r="134" spans="1:3" ht="15.75" x14ac:dyDescent="0.2">
      <c r="A134" s="136" t="s">
        <v>794</v>
      </c>
      <c r="B134" s="136"/>
      <c r="C134" s="136"/>
    </row>
    <row r="135" spans="1:3" ht="15.75" x14ac:dyDescent="0.2">
      <c r="A135" s="136" t="s">
        <v>795</v>
      </c>
      <c r="B135" s="136"/>
      <c r="C135" s="136"/>
    </row>
    <row r="136" spans="1:3" ht="15.75" x14ac:dyDescent="0.2">
      <c r="A136" s="136" t="s">
        <v>796</v>
      </c>
      <c r="B136" s="136"/>
      <c r="C136" s="136"/>
    </row>
    <row r="137" spans="1:3" ht="15.75" x14ac:dyDescent="0.2">
      <c r="A137" s="136" t="s">
        <v>797</v>
      </c>
      <c r="B137" s="136"/>
      <c r="C137" s="136"/>
    </row>
    <row r="138" spans="1:3" ht="15.75" x14ac:dyDescent="0.2">
      <c r="A138" s="136" t="s">
        <v>798</v>
      </c>
      <c r="B138" s="136"/>
      <c r="C138" s="136"/>
    </row>
    <row r="139" spans="1:3" ht="15.75" x14ac:dyDescent="0.2">
      <c r="A139" s="136" t="s">
        <v>798</v>
      </c>
      <c r="B139" s="136"/>
      <c r="C139" s="136"/>
    </row>
    <row r="140" spans="1:3" ht="15.75" x14ac:dyDescent="0.2">
      <c r="A140" s="136" t="s">
        <v>798</v>
      </c>
      <c r="B140" s="136"/>
      <c r="C140" s="136"/>
    </row>
    <row r="141" spans="1:3" ht="15.75" x14ac:dyDescent="0.2">
      <c r="A141" s="136" t="s">
        <v>798</v>
      </c>
      <c r="B141" s="136"/>
      <c r="C141" s="136"/>
    </row>
    <row r="142" spans="1:3" ht="15.75" x14ac:dyDescent="0.2">
      <c r="A142" s="136" t="s">
        <v>798</v>
      </c>
      <c r="B142" s="136"/>
      <c r="C142" s="136"/>
    </row>
    <row r="143" spans="1:3" ht="15.75" x14ac:dyDescent="0.2">
      <c r="A143" s="136"/>
      <c r="B143" s="136"/>
      <c r="C143" s="136"/>
    </row>
    <row r="144" spans="1:3" ht="15.75" x14ac:dyDescent="0.2">
      <c r="A144" s="136" t="s">
        <v>799</v>
      </c>
      <c r="B144" s="136"/>
      <c r="C144" s="136"/>
    </row>
    <row r="145" spans="1:3" ht="15.75" x14ac:dyDescent="0.2">
      <c r="A145" s="136" t="s">
        <v>800</v>
      </c>
      <c r="B145" s="136"/>
      <c r="C145" s="136"/>
    </row>
    <row r="146" spans="1:3" ht="15.75" x14ac:dyDescent="0.2">
      <c r="A146" s="136" t="s">
        <v>801</v>
      </c>
      <c r="B146" s="136"/>
      <c r="C146" s="136"/>
    </row>
    <row r="147" spans="1:3" ht="15.75" x14ac:dyDescent="0.2">
      <c r="A147" s="136" t="s">
        <v>802</v>
      </c>
      <c r="B147" s="136"/>
      <c r="C147" s="136"/>
    </row>
    <row r="148" spans="1:3" ht="15.75" x14ac:dyDescent="0.2">
      <c r="A148" s="136" t="s">
        <v>803</v>
      </c>
      <c r="B148" s="136"/>
      <c r="C148" s="136"/>
    </row>
    <row r="149" spans="1:3" ht="15.75" x14ac:dyDescent="0.2">
      <c r="A149" s="136" t="s">
        <v>804</v>
      </c>
      <c r="B149" s="136"/>
      <c r="C149" s="136"/>
    </row>
    <row r="150" spans="1:3" ht="15.75" x14ac:dyDescent="0.2">
      <c r="A150" s="136" t="s">
        <v>805</v>
      </c>
      <c r="B150" s="136"/>
      <c r="C150" s="136"/>
    </row>
    <row r="151" spans="1:3" ht="15.75" x14ac:dyDescent="0.2">
      <c r="A151" s="136"/>
      <c r="B151" s="136"/>
      <c r="C151" s="136"/>
    </row>
    <row r="152" spans="1:3" ht="15.75" x14ac:dyDescent="0.2">
      <c r="A152" s="136" t="s">
        <v>806</v>
      </c>
      <c r="B152" s="136"/>
      <c r="C152" s="136"/>
    </row>
    <row r="153" spans="1:3" ht="15.75" x14ac:dyDescent="0.2">
      <c r="A153" s="136"/>
      <c r="B153" s="136"/>
      <c r="C153" s="136"/>
    </row>
    <row r="154" spans="1:3" ht="15.75" x14ac:dyDescent="0.2">
      <c r="A154" s="136" t="s">
        <v>807</v>
      </c>
      <c r="B154" s="136"/>
      <c r="C154" s="136"/>
    </row>
    <row r="155" spans="1:3" ht="15.75" x14ac:dyDescent="0.2">
      <c r="A155" s="136" t="s">
        <v>808</v>
      </c>
      <c r="B155" s="136"/>
      <c r="C155" s="136"/>
    </row>
    <row r="156" spans="1:3" ht="15.75" x14ac:dyDescent="0.2">
      <c r="A156" s="136" t="s">
        <v>809</v>
      </c>
      <c r="B156" s="136"/>
      <c r="C156" s="136"/>
    </row>
    <row r="157" spans="1:3" ht="15.75" x14ac:dyDescent="0.2">
      <c r="A157" s="136" t="s">
        <v>810</v>
      </c>
      <c r="B157" s="136"/>
      <c r="C157" s="136"/>
    </row>
    <row r="158" spans="1:3" ht="15.75" x14ac:dyDescent="0.2">
      <c r="A158" s="136" t="s">
        <v>811</v>
      </c>
      <c r="B158" s="136"/>
      <c r="C158" s="136"/>
    </row>
    <row r="159" spans="1:3" ht="15.75" x14ac:dyDescent="0.2">
      <c r="A159" s="136" t="s">
        <v>812</v>
      </c>
      <c r="B159" s="136"/>
      <c r="C159" s="136"/>
    </row>
    <row r="160" spans="1:3" ht="15.75" x14ac:dyDescent="0.2">
      <c r="A160" s="136" t="s">
        <v>813</v>
      </c>
      <c r="B160" s="136"/>
      <c r="C160" s="136"/>
    </row>
    <row r="161" spans="1:3" ht="15.75" x14ac:dyDescent="0.2">
      <c r="A161" s="136" t="s">
        <v>814</v>
      </c>
      <c r="B161" s="136"/>
      <c r="C161" s="136"/>
    </row>
    <row r="162" spans="1:3" ht="15.75" x14ac:dyDescent="0.2">
      <c r="A162" s="136" t="s">
        <v>815</v>
      </c>
      <c r="B162" s="136"/>
      <c r="C162" s="136"/>
    </row>
    <row r="163" spans="1:3" ht="15.75" x14ac:dyDescent="0.2">
      <c r="A163" s="136" t="s">
        <v>816</v>
      </c>
      <c r="B163" s="136"/>
      <c r="C163" s="136"/>
    </row>
    <row r="164" spans="1:3" ht="15.75" x14ac:dyDescent="0.2">
      <c r="A164" s="136" t="s">
        <v>817</v>
      </c>
      <c r="B164" s="136"/>
      <c r="C164" s="136"/>
    </row>
    <row r="165" spans="1:3" ht="15.75" x14ac:dyDescent="0.2">
      <c r="A165" s="136" t="s">
        <v>818</v>
      </c>
      <c r="B165" s="136"/>
      <c r="C165" s="136"/>
    </row>
    <row r="166" spans="1:3" ht="15.75" x14ac:dyDescent="0.2">
      <c r="A166" s="136" t="s">
        <v>819</v>
      </c>
      <c r="B166" s="136"/>
      <c r="C166" s="136"/>
    </row>
    <row r="167" spans="1:3" ht="15.75" x14ac:dyDescent="0.2">
      <c r="A167" s="136" t="s">
        <v>820</v>
      </c>
      <c r="B167" s="136"/>
      <c r="C167" s="136"/>
    </row>
    <row r="168" spans="1:3" ht="15.75" x14ac:dyDescent="0.2">
      <c r="A168" s="136" t="s">
        <v>821</v>
      </c>
      <c r="B168" s="136"/>
      <c r="C168" s="136"/>
    </row>
    <row r="169" spans="1:3" ht="15.75" x14ac:dyDescent="0.2">
      <c r="A169" s="136" t="s">
        <v>822</v>
      </c>
      <c r="B169" s="136"/>
      <c r="C169" s="136"/>
    </row>
    <row r="170" spans="1:3" ht="15.75" x14ac:dyDescent="0.2">
      <c r="A170" s="136"/>
      <c r="B170" s="136"/>
      <c r="C170" s="136"/>
    </row>
    <row r="171" spans="1:3" ht="15.75" x14ac:dyDescent="0.2">
      <c r="A171" s="136" t="s">
        <v>823</v>
      </c>
      <c r="B171" s="136"/>
      <c r="C171" s="136"/>
    </row>
    <row r="172" spans="1:3" ht="15.75" x14ac:dyDescent="0.2">
      <c r="A172" s="136" t="s">
        <v>824</v>
      </c>
      <c r="B172" s="136"/>
      <c r="C172" s="136"/>
    </row>
    <row r="173" spans="1:3" ht="15.75" x14ac:dyDescent="0.2">
      <c r="A173" s="136" t="s">
        <v>825</v>
      </c>
      <c r="B173" s="136"/>
      <c r="C173" s="136"/>
    </row>
    <row r="174" spans="1:3" ht="15.75" x14ac:dyDescent="0.2">
      <c r="A174" s="136" t="s">
        <v>826</v>
      </c>
      <c r="B174" s="136"/>
      <c r="C174" s="136"/>
    </row>
    <row r="175" spans="1:3" ht="15.75" x14ac:dyDescent="0.2">
      <c r="A175" s="136" t="s">
        <v>827</v>
      </c>
      <c r="B175" s="136"/>
      <c r="C175" s="136"/>
    </row>
    <row r="176" spans="1:3" ht="15.75" x14ac:dyDescent="0.2">
      <c r="A176" s="136" t="s">
        <v>828</v>
      </c>
      <c r="B176" s="136"/>
      <c r="C176" s="136"/>
    </row>
    <row r="177" spans="1:3" ht="15.75" x14ac:dyDescent="0.2">
      <c r="A177" s="136" t="s">
        <v>829</v>
      </c>
      <c r="B177" s="136"/>
      <c r="C177" s="136"/>
    </row>
    <row r="178" spans="1:3" ht="15.75" x14ac:dyDescent="0.2">
      <c r="A178" s="136" t="s">
        <v>830</v>
      </c>
      <c r="B178" s="136"/>
      <c r="C178" s="136"/>
    </row>
    <row r="179" spans="1:3" ht="15.75" x14ac:dyDescent="0.2">
      <c r="A179" s="136" t="s">
        <v>831</v>
      </c>
      <c r="B179" s="136"/>
      <c r="C179" s="136"/>
    </row>
    <row r="180" spans="1:3" ht="15.75" x14ac:dyDescent="0.2">
      <c r="A180" s="136" t="s">
        <v>890</v>
      </c>
      <c r="B180" s="136"/>
      <c r="C180" s="136"/>
    </row>
    <row r="181" spans="1:3" ht="409.5" x14ac:dyDescent="0.2">
      <c r="A181" s="188" t="s">
        <v>883</v>
      </c>
      <c r="B181" s="136"/>
      <c r="C181" s="136"/>
    </row>
    <row r="182" spans="1:3" ht="270" x14ac:dyDescent="0.2">
      <c r="A182" s="188" t="s">
        <v>884</v>
      </c>
      <c r="B182" s="136"/>
      <c r="C182" s="136"/>
    </row>
    <row r="183" spans="1:3" ht="236.25" x14ac:dyDescent="0.2">
      <c r="A183" s="188" t="s">
        <v>885</v>
      </c>
      <c r="B183" s="136"/>
      <c r="C183" s="136"/>
    </row>
    <row r="184" spans="1:3" ht="213.75" x14ac:dyDescent="0.2">
      <c r="A184" s="188" t="s">
        <v>886</v>
      </c>
      <c r="B184" s="136"/>
      <c r="C184" s="136"/>
    </row>
    <row r="185" spans="1:3" ht="409.5" x14ac:dyDescent="0.2">
      <c r="A185" s="189" t="s">
        <v>887</v>
      </c>
      <c r="B185" s="136"/>
      <c r="C185" s="136"/>
    </row>
    <row r="186" spans="1:3" ht="135" x14ac:dyDescent="0.2">
      <c r="A186" s="188" t="s">
        <v>888</v>
      </c>
      <c r="B186" s="136"/>
      <c r="C186" s="136"/>
    </row>
    <row r="187" spans="1:3" ht="409.5" x14ac:dyDescent="0.2">
      <c r="A187" s="189" t="s">
        <v>889</v>
      </c>
      <c r="B187" s="136"/>
      <c r="C187" s="136"/>
    </row>
    <row r="188" spans="1:3" ht="409.5" x14ac:dyDescent="0.2">
      <c r="A188" s="188" t="s">
        <v>891</v>
      </c>
      <c r="B188" s="136"/>
      <c r="C188" s="136"/>
    </row>
    <row r="189" spans="1:3" ht="15.75" x14ac:dyDescent="0.2">
      <c r="A189" s="136"/>
      <c r="B189" s="136"/>
      <c r="C189" s="136"/>
    </row>
    <row r="190" spans="1:3" ht="15.75" x14ac:dyDescent="0.2">
      <c r="A190" s="136"/>
      <c r="B190" s="136"/>
      <c r="C190" s="136"/>
    </row>
    <row r="191" spans="1:3" ht="15.75" x14ac:dyDescent="0.2">
      <c r="A191" s="136"/>
      <c r="B191" s="136"/>
      <c r="C191" s="136"/>
    </row>
    <row r="192" spans="1:3" ht="38.25" x14ac:dyDescent="0.2">
      <c r="A192" s="193" t="s">
        <v>928</v>
      </c>
      <c r="B192" s="136"/>
      <c r="C192" s="136"/>
    </row>
    <row r="193" spans="1:3" ht="51" x14ac:dyDescent="0.2">
      <c r="A193" s="194" t="s">
        <v>929</v>
      </c>
      <c r="B193" s="136"/>
      <c r="C193" s="136"/>
    </row>
    <row r="194" spans="1:3" ht="38.25" x14ac:dyDescent="0.2">
      <c r="A194" s="193" t="s">
        <v>930</v>
      </c>
      <c r="B194" s="136"/>
      <c r="C194" s="136"/>
    </row>
    <row r="195" spans="1:3" ht="51" x14ac:dyDescent="0.2">
      <c r="A195" s="194" t="s">
        <v>931</v>
      </c>
      <c r="B195" s="136"/>
      <c r="C195" s="136"/>
    </row>
    <row r="196" spans="1:3" ht="63.75" x14ac:dyDescent="0.2">
      <c r="A196" s="193" t="s">
        <v>932</v>
      </c>
      <c r="B196" s="136"/>
      <c r="C196" s="136"/>
    </row>
    <row r="197" spans="1:3" ht="76.5" x14ac:dyDescent="0.2">
      <c r="A197" s="193" t="s">
        <v>933</v>
      </c>
      <c r="B197" s="136"/>
      <c r="C197" s="136"/>
    </row>
    <row r="198" spans="1:3" ht="38.25" x14ac:dyDescent="0.2">
      <c r="A198" s="193" t="s">
        <v>934</v>
      </c>
      <c r="B198" s="136"/>
      <c r="C198" s="136"/>
    </row>
    <row r="199" spans="1:3" ht="51" x14ac:dyDescent="0.2">
      <c r="A199" s="193" t="s">
        <v>935</v>
      </c>
      <c r="B199" s="136"/>
      <c r="C199" s="136"/>
    </row>
    <row r="200" spans="1:3" ht="38.25" x14ac:dyDescent="0.2">
      <c r="A200" s="194" t="s">
        <v>936</v>
      </c>
      <c r="B200" s="136"/>
      <c r="C200" s="136"/>
    </row>
    <row r="201" spans="1:3" ht="63.75" x14ac:dyDescent="0.2">
      <c r="A201" s="193" t="s">
        <v>937</v>
      </c>
      <c r="B201" s="136"/>
      <c r="C201" s="136"/>
    </row>
    <row r="202" spans="1:3" ht="15.75" x14ac:dyDescent="0.2">
      <c r="A202" s="136"/>
      <c r="B202" s="136"/>
      <c r="C202" s="136"/>
    </row>
    <row r="203" spans="1:3" ht="114.75" x14ac:dyDescent="0.2">
      <c r="A203" s="193" t="s">
        <v>938</v>
      </c>
      <c r="B203" s="136"/>
      <c r="C203" s="136"/>
    </row>
    <row r="204" spans="1:3" ht="76.5" x14ac:dyDescent="0.2">
      <c r="A204" s="193" t="s">
        <v>939</v>
      </c>
      <c r="B204" s="136"/>
      <c r="C204" s="136"/>
    </row>
    <row r="205" spans="1:3" ht="89.25" x14ac:dyDescent="0.2">
      <c r="A205" s="193" t="s">
        <v>940</v>
      </c>
      <c r="B205" s="136"/>
      <c r="C205" s="136"/>
    </row>
    <row r="206" spans="1:3" ht="63.75" x14ac:dyDescent="0.2">
      <c r="A206" s="193" t="s">
        <v>941</v>
      </c>
      <c r="B206" s="136"/>
      <c r="C206" s="136"/>
    </row>
    <row r="207" spans="1:3" ht="51" x14ac:dyDescent="0.2">
      <c r="A207" s="193" t="s">
        <v>942</v>
      </c>
      <c r="B207" s="136"/>
      <c r="C207" s="136"/>
    </row>
    <row r="208" spans="1:3" ht="15.75" x14ac:dyDescent="0.2">
      <c r="A208" s="136"/>
      <c r="B208" s="136"/>
      <c r="C208" s="136"/>
    </row>
    <row r="209" spans="1:3" ht="15.75" x14ac:dyDescent="0.2">
      <c r="A209" s="194" t="s">
        <v>943</v>
      </c>
      <c r="B209" s="136"/>
      <c r="C209" s="136"/>
    </row>
    <row r="210" spans="1:3" ht="25.5" x14ac:dyDescent="0.2">
      <c r="A210" s="193" t="s">
        <v>944</v>
      </c>
      <c r="B210" s="136"/>
      <c r="C210" s="136"/>
    </row>
    <row r="211" spans="1:3" ht="25.5" x14ac:dyDescent="0.2">
      <c r="A211" s="193" t="s">
        <v>945</v>
      </c>
      <c r="B211" s="136"/>
      <c r="C211" s="136"/>
    </row>
    <row r="212" spans="1:3" ht="15.75" x14ac:dyDescent="0.2">
      <c r="A212" s="193" t="s">
        <v>946</v>
      </c>
      <c r="B212" s="136"/>
      <c r="C212" s="136"/>
    </row>
    <row r="213" spans="1:3" ht="15.75" x14ac:dyDescent="0.2">
      <c r="A213" s="136"/>
      <c r="B213" s="136"/>
      <c r="C213" s="136"/>
    </row>
    <row r="214" spans="1:3" ht="63.75" x14ac:dyDescent="0.2">
      <c r="A214" s="193" t="s">
        <v>947</v>
      </c>
      <c r="B214" s="136"/>
      <c r="C214" s="136"/>
    </row>
    <row r="215" spans="1:3" ht="38.25" x14ac:dyDescent="0.2">
      <c r="A215" s="193" t="s">
        <v>948</v>
      </c>
      <c r="B215" s="136"/>
      <c r="C215" s="136"/>
    </row>
    <row r="216" spans="1:3" ht="38.25" x14ac:dyDescent="0.2">
      <c r="A216" s="193" t="s">
        <v>949</v>
      </c>
      <c r="B216" s="136"/>
      <c r="C216" s="136"/>
    </row>
    <row r="217" spans="1:3" ht="63.75" x14ac:dyDescent="0.2">
      <c r="A217" s="193" t="s">
        <v>950</v>
      </c>
      <c r="B217" s="136"/>
      <c r="C217" s="136"/>
    </row>
    <row r="218" spans="1:3" ht="15.75" x14ac:dyDescent="0.2">
      <c r="A218" s="136"/>
      <c r="B218" s="136"/>
      <c r="C218" s="136"/>
    </row>
    <row r="219" spans="1:3" ht="15.75" x14ac:dyDescent="0.2">
      <c r="A219" s="136"/>
      <c r="B219" s="136"/>
      <c r="C219" s="136"/>
    </row>
    <row r="220" spans="1:3" ht="15.75" x14ac:dyDescent="0.2">
      <c r="A220" s="136"/>
      <c r="B220" s="136"/>
      <c r="C220" s="136"/>
    </row>
    <row r="221" spans="1:3" ht="15.75" x14ac:dyDescent="0.2">
      <c r="A221" s="136"/>
      <c r="B221" s="136"/>
      <c r="C221" s="136"/>
    </row>
    <row r="222" spans="1:3" ht="15.75" x14ac:dyDescent="0.2">
      <c r="A222" s="136"/>
      <c r="B222" s="136"/>
      <c r="C222" s="136"/>
    </row>
    <row r="223" spans="1:3" ht="15.75" x14ac:dyDescent="0.2">
      <c r="A223" s="136"/>
      <c r="B223" s="136"/>
      <c r="C223" s="136"/>
    </row>
    <row r="224" spans="1:3" ht="15.75" x14ac:dyDescent="0.2">
      <c r="A224" s="136"/>
      <c r="B224" s="136"/>
      <c r="C224" s="136"/>
    </row>
    <row r="225" spans="1:3" ht="15.75" x14ac:dyDescent="0.2">
      <c r="A225" s="136"/>
      <c r="B225" s="136"/>
      <c r="C225" s="136"/>
    </row>
    <row r="226" spans="1:3" ht="15.75" x14ac:dyDescent="0.2">
      <c r="A226" s="136"/>
      <c r="B226" s="136"/>
      <c r="C226" s="136"/>
    </row>
    <row r="227" spans="1:3" ht="15.75" x14ac:dyDescent="0.2">
      <c r="A227" s="136"/>
      <c r="B227" s="136"/>
      <c r="C227" s="136"/>
    </row>
    <row r="228" spans="1:3" ht="15.75" x14ac:dyDescent="0.2">
      <c r="A228" s="136"/>
      <c r="B228" s="136"/>
      <c r="C228" s="136"/>
    </row>
    <row r="229" spans="1:3" ht="15.75" x14ac:dyDescent="0.2">
      <c r="A229" s="136"/>
      <c r="B229" s="136"/>
      <c r="C229" s="136"/>
    </row>
    <row r="230" spans="1:3" ht="15.75" x14ac:dyDescent="0.2">
      <c r="A230" s="136"/>
      <c r="B230" s="136"/>
      <c r="C230" s="136"/>
    </row>
    <row r="231" spans="1:3" ht="15.75" x14ac:dyDescent="0.2">
      <c r="A231" s="136"/>
      <c r="B231" s="136"/>
      <c r="C231" s="136"/>
    </row>
    <row r="232" spans="1:3" ht="15.75" x14ac:dyDescent="0.2">
      <c r="A232" s="136"/>
      <c r="B232" s="136"/>
      <c r="C232" s="136"/>
    </row>
    <row r="233" spans="1:3" ht="15.75" x14ac:dyDescent="0.2">
      <c r="A233" s="136"/>
      <c r="B233" s="136"/>
      <c r="C233" s="136"/>
    </row>
    <row r="234" spans="1:3" ht="15.75" x14ac:dyDescent="0.2">
      <c r="A234" s="136"/>
      <c r="B234" s="136"/>
      <c r="C234" s="136"/>
    </row>
    <row r="235" spans="1:3" ht="15.75" x14ac:dyDescent="0.2">
      <c r="A235" s="136"/>
      <c r="B235" s="136"/>
      <c r="C235" s="136"/>
    </row>
    <row r="236" spans="1:3" ht="15.75" x14ac:dyDescent="0.2">
      <c r="A236" s="136"/>
      <c r="B236" s="136"/>
      <c r="C236" s="136"/>
    </row>
    <row r="237" spans="1:3" ht="15.75" x14ac:dyDescent="0.2">
      <c r="A237" s="136"/>
      <c r="B237" s="136"/>
      <c r="C237" s="136"/>
    </row>
    <row r="238" spans="1:3" ht="15.75" x14ac:dyDescent="0.2">
      <c r="A238" s="136"/>
      <c r="B238" s="136"/>
      <c r="C238" s="136"/>
    </row>
    <row r="239" spans="1:3" ht="15.75" x14ac:dyDescent="0.2">
      <c r="A239" s="136"/>
      <c r="B239" s="136"/>
      <c r="C239" s="136"/>
    </row>
    <row r="240" spans="1:3" ht="15.75" x14ac:dyDescent="0.2">
      <c r="A240" s="136"/>
      <c r="B240" s="136"/>
      <c r="C240" s="136"/>
    </row>
    <row r="241" spans="1:3" ht="15.75" x14ac:dyDescent="0.2">
      <c r="A241" s="136"/>
      <c r="B241" s="136"/>
      <c r="C241" s="136"/>
    </row>
    <row r="242" spans="1:3" ht="15.75" x14ac:dyDescent="0.2">
      <c r="A242" s="136"/>
      <c r="B242" s="136"/>
      <c r="C242" s="136"/>
    </row>
    <row r="243" spans="1:3" ht="15.75" x14ac:dyDescent="0.2">
      <c r="A243" s="136"/>
      <c r="B243" s="136"/>
      <c r="C243" s="136"/>
    </row>
    <row r="244" spans="1:3" ht="15.75" x14ac:dyDescent="0.2">
      <c r="A244" s="136"/>
      <c r="B244" s="136"/>
      <c r="C244" s="136"/>
    </row>
    <row r="245" spans="1:3" ht="15.75" x14ac:dyDescent="0.2">
      <c r="A245" s="136"/>
      <c r="B245" s="136"/>
      <c r="C245" s="136"/>
    </row>
    <row r="246" spans="1:3" ht="15.75" x14ac:dyDescent="0.2">
      <c r="A246" s="136"/>
      <c r="B246" s="136"/>
      <c r="C246" s="136"/>
    </row>
    <row r="247" spans="1:3" ht="15.75" x14ac:dyDescent="0.2">
      <c r="A247" s="136"/>
      <c r="B247" s="136"/>
      <c r="C247" s="136"/>
    </row>
    <row r="248" spans="1:3" ht="15.75" x14ac:dyDescent="0.2">
      <c r="A248" s="136"/>
      <c r="B248" s="136"/>
      <c r="C248" s="136"/>
    </row>
    <row r="249" spans="1:3" ht="15.75" x14ac:dyDescent="0.2">
      <c r="A249" s="136"/>
      <c r="B249" s="136"/>
      <c r="C249" s="136"/>
    </row>
    <row r="250" spans="1:3" ht="15.75" x14ac:dyDescent="0.2">
      <c r="A250" s="136"/>
      <c r="B250" s="136"/>
      <c r="C250" s="136"/>
    </row>
    <row r="251" spans="1:3" ht="15.75" x14ac:dyDescent="0.2">
      <c r="A251" s="136"/>
      <c r="B251" s="136"/>
      <c r="C251" s="136"/>
    </row>
    <row r="252" spans="1:3" ht="15.75" x14ac:dyDescent="0.2">
      <c r="A252" s="136"/>
      <c r="B252" s="136"/>
      <c r="C252" s="136"/>
    </row>
    <row r="253" spans="1:3" ht="15.75" x14ac:dyDescent="0.2">
      <c r="A253" s="136"/>
      <c r="B253" s="136"/>
      <c r="C253" s="136"/>
    </row>
    <row r="254" spans="1:3" ht="15.75" x14ac:dyDescent="0.2">
      <c r="A254" s="136"/>
      <c r="B254" s="136"/>
      <c r="C254" s="136"/>
    </row>
    <row r="255" spans="1:3" ht="15.75" x14ac:dyDescent="0.2">
      <c r="A255" s="136"/>
      <c r="B255" s="136"/>
      <c r="C255" s="136"/>
    </row>
    <row r="256" spans="1:3" ht="15.75" x14ac:dyDescent="0.2">
      <c r="A256" s="136"/>
      <c r="B256" s="136"/>
      <c r="C256" s="136"/>
    </row>
    <row r="257" spans="1:3" ht="15.75" x14ac:dyDescent="0.2">
      <c r="A257" s="136"/>
      <c r="B257" s="136"/>
      <c r="C257" s="136"/>
    </row>
    <row r="258" spans="1:3" ht="15.75" x14ac:dyDescent="0.2">
      <c r="A258" s="136"/>
      <c r="B258" s="136"/>
      <c r="C258" s="136"/>
    </row>
    <row r="259" spans="1:3" ht="15.75" x14ac:dyDescent="0.2">
      <c r="A259" s="136"/>
      <c r="B259" s="136"/>
      <c r="C259" s="136"/>
    </row>
    <row r="260" spans="1:3" ht="15.75" x14ac:dyDescent="0.2">
      <c r="A260" s="136"/>
      <c r="B260" s="136"/>
      <c r="C260" s="136"/>
    </row>
    <row r="261" spans="1:3" ht="15.75" x14ac:dyDescent="0.2">
      <c r="A261" s="136"/>
      <c r="B261" s="136"/>
      <c r="C261" s="136"/>
    </row>
    <row r="262" spans="1:3" ht="15.75" x14ac:dyDescent="0.2">
      <c r="A262" s="136"/>
      <c r="B262" s="136"/>
      <c r="C262" s="136"/>
    </row>
    <row r="263" spans="1:3" ht="15.75" x14ac:dyDescent="0.2">
      <c r="A263" s="136"/>
      <c r="B263" s="136"/>
      <c r="C263" s="136"/>
    </row>
    <row r="264" spans="1:3" ht="15.75" x14ac:dyDescent="0.2">
      <c r="A264" s="136"/>
      <c r="B264" s="136"/>
      <c r="C264" s="136"/>
    </row>
    <row r="265" spans="1:3" ht="15.75" x14ac:dyDescent="0.2">
      <c r="A265" s="136"/>
      <c r="B265" s="136"/>
      <c r="C265" s="136"/>
    </row>
    <row r="266" spans="1:3" ht="15.75" x14ac:dyDescent="0.2">
      <c r="A266" s="136"/>
      <c r="B266" s="136"/>
      <c r="C266" s="136"/>
    </row>
    <row r="267" spans="1:3" ht="15.75" x14ac:dyDescent="0.2">
      <c r="A267" s="136"/>
      <c r="B267" s="136"/>
      <c r="C267" s="136"/>
    </row>
    <row r="268" spans="1:3" ht="15.75" x14ac:dyDescent="0.2">
      <c r="A268" s="136"/>
      <c r="B268" s="136"/>
      <c r="C268" s="136"/>
    </row>
    <row r="269" spans="1:3" ht="15.75" x14ac:dyDescent="0.2">
      <c r="A269" s="136"/>
      <c r="B269" s="136"/>
      <c r="C269" s="136"/>
    </row>
    <row r="270" spans="1:3" ht="15.75" x14ac:dyDescent="0.2">
      <c r="A270" s="136"/>
      <c r="B270" s="136"/>
      <c r="C270" s="13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8" customWidth="1"/>
    <col min="2" max="2" width="22.375" style="137" customWidth="1"/>
    <col min="3" max="3" width="28.25" style="137" customWidth="1"/>
    <col min="4" max="4" width="21" style="137" customWidth="1"/>
    <col min="5" max="23" width="8" style="137" customWidth="1"/>
    <col min="24" max="16384" width="12.625" style="137"/>
  </cols>
  <sheetData>
    <row r="1" spans="1:23" ht="15" customHeight="1" x14ac:dyDescent="0.2">
      <c r="A1" s="136" t="s">
        <v>5</v>
      </c>
    </row>
    <row r="2" spans="1:23" ht="15" customHeight="1" x14ac:dyDescent="0.2">
      <c r="A2" s="136" t="s">
        <v>6</v>
      </c>
    </row>
    <row r="3" spans="1:23" ht="13.5" customHeight="1" x14ac:dyDescent="0.2">
      <c r="A3" s="136" t="s">
        <v>7</v>
      </c>
      <c r="B3" s="136"/>
      <c r="C3" s="136"/>
      <c r="D3" s="136"/>
      <c r="E3" s="136"/>
      <c r="F3" s="136"/>
      <c r="G3" s="136"/>
      <c r="H3" s="136"/>
      <c r="I3" s="136"/>
      <c r="J3" s="136"/>
      <c r="K3" s="136"/>
      <c r="L3" s="136"/>
      <c r="M3" s="136"/>
      <c r="N3" s="136"/>
      <c r="O3" s="136"/>
      <c r="P3" s="136"/>
      <c r="Q3" s="136"/>
      <c r="R3" s="136"/>
      <c r="S3" s="136"/>
      <c r="T3" s="136"/>
      <c r="U3" s="136"/>
      <c r="V3" s="136"/>
      <c r="W3" s="136"/>
    </row>
    <row r="4" spans="1:23" ht="13.5" customHeight="1" x14ac:dyDescent="0.2">
      <c r="A4" s="136"/>
      <c r="B4" s="136"/>
      <c r="C4" s="136"/>
      <c r="D4" s="136"/>
      <c r="E4" s="136"/>
      <c r="F4" s="136"/>
      <c r="G4" s="136"/>
      <c r="H4" s="136"/>
      <c r="I4" s="136"/>
      <c r="J4" s="136"/>
      <c r="K4" s="136"/>
      <c r="L4" s="136"/>
      <c r="M4" s="136"/>
      <c r="N4" s="136"/>
      <c r="O4" s="136"/>
      <c r="P4" s="136"/>
      <c r="Q4" s="136"/>
      <c r="R4" s="136"/>
      <c r="S4" s="136"/>
      <c r="T4" s="136"/>
      <c r="U4" s="136"/>
      <c r="V4" s="136"/>
      <c r="W4" s="136"/>
    </row>
    <row r="5" spans="1:23" ht="13.15" customHeight="1" x14ac:dyDescent="0.2">
      <c r="A5" s="136" t="s">
        <v>28</v>
      </c>
      <c r="B5" s="136"/>
      <c r="C5" s="136"/>
      <c r="D5" s="136"/>
      <c r="E5" s="136"/>
      <c r="F5" s="136"/>
      <c r="G5" s="136"/>
      <c r="H5" s="136"/>
      <c r="I5" s="136"/>
      <c r="J5" s="136"/>
      <c r="K5" s="136"/>
      <c r="L5" s="136"/>
      <c r="M5" s="136"/>
      <c r="N5" s="136"/>
      <c r="O5" s="136"/>
      <c r="P5" s="136"/>
      <c r="Q5" s="136"/>
      <c r="R5" s="136"/>
      <c r="S5" s="136"/>
      <c r="T5" s="136"/>
      <c r="U5" s="136"/>
      <c r="V5" s="136"/>
      <c r="W5" s="136"/>
    </row>
    <row r="6" spans="1:23" ht="13.5" customHeight="1" x14ac:dyDescent="0.2">
      <c r="A6" s="136" t="s">
        <v>29</v>
      </c>
      <c r="B6" s="136"/>
      <c r="C6" s="136"/>
      <c r="D6" s="136"/>
      <c r="E6" s="136"/>
      <c r="F6" s="136"/>
      <c r="G6" s="136"/>
      <c r="H6" s="136"/>
      <c r="I6" s="136"/>
      <c r="J6" s="136"/>
      <c r="K6" s="136"/>
      <c r="L6" s="136"/>
      <c r="M6" s="136"/>
      <c r="N6" s="136"/>
      <c r="O6" s="136"/>
      <c r="P6" s="136"/>
      <c r="Q6" s="136"/>
      <c r="R6" s="136"/>
      <c r="S6" s="136"/>
      <c r="T6" s="136"/>
      <c r="U6" s="136"/>
      <c r="V6" s="136"/>
      <c r="W6" s="136"/>
    </row>
    <row r="7" spans="1:23" ht="13.5" customHeight="1" x14ac:dyDescent="0.2">
      <c r="A7" s="136"/>
      <c r="B7" s="136"/>
      <c r="C7" s="136"/>
      <c r="D7" s="136"/>
      <c r="E7" s="136"/>
      <c r="F7" s="136"/>
      <c r="G7" s="136"/>
      <c r="H7" s="136"/>
      <c r="I7" s="136"/>
      <c r="J7" s="136"/>
      <c r="K7" s="136"/>
      <c r="L7" s="136"/>
      <c r="M7" s="136"/>
      <c r="N7" s="136"/>
      <c r="O7" s="136"/>
      <c r="P7" s="136"/>
      <c r="Q7" s="136"/>
      <c r="R7" s="136"/>
      <c r="S7" s="136"/>
      <c r="T7" s="136"/>
      <c r="U7" s="136"/>
      <c r="V7" s="136"/>
      <c r="W7" s="136"/>
    </row>
    <row r="8" spans="1:23" ht="13.5" customHeight="1" x14ac:dyDescent="0.2">
      <c r="A8" s="138" t="s">
        <v>126</v>
      </c>
      <c r="B8" s="136"/>
      <c r="C8" s="136"/>
      <c r="D8" s="136"/>
      <c r="E8" s="136"/>
      <c r="F8" s="136"/>
      <c r="G8" s="136"/>
      <c r="H8" s="136"/>
      <c r="I8" s="136"/>
      <c r="J8" s="136"/>
      <c r="K8" s="136"/>
      <c r="L8" s="136"/>
      <c r="M8" s="136"/>
      <c r="N8" s="136"/>
      <c r="O8" s="136"/>
      <c r="P8" s="136"/>
      <c r="Q8" s="136"/>
      <c r="R8" s="136"/>
      <c r="S8" s="136"/>
      <c r="T8" s="136"/>
      <c r="U8" s="136"/>
      <c r="V8" s="136"/>
      <c r="W8" s="136"/>
    </row>
    <row r="9" spans="1:23" ht="13.5" customHeight="1" x14ac:dyDescent="0.2">
      <c r="A9" s="138" t="s">
        <v>127</v>
      </c>
      <c r="B9" s="136"/>
      <c r="C9" s="136"/>
      <c r="D9" s="136"/>
      <c r="E9" s="136"/>
      <c r="F9" s="136"/>
      <c r="G9" s="136"/>
      <c r="H9" s="136"/>
      <c r="I9" s="136"/>
      <c r="J9" s="136"/>
      <c r="K9" s="136"/>
      <c r="L9" s="136"/>
      <c r="M9" s="136"/>
      <c r="N9" s="136"/>
      <c r="O9" s="136"/>
      <c r="P9" s="136"/>
      <c r="Q9" s="136"/>
      <c r="R9" s="136"/>
      <c r="S9" s="136"/>
      <c r="T9" s="136"/>
      <c r="U9" s="136"/>
      <c r="V9" s="136"/>
      <c r="W9" s="136"/>
    </row>
    <row r="10" spans="1:23" ht="13.5" customHeight="1" x14ac:dyDescent="0.2">
      <c r="A10" s="136"/>
      <c r="B10" s="136"/>
      <c r="C10" s="136"/>
      <c r="D10" s="136"/>
      <c r="E10" s="136"/>
      <c r="F10" s="136"/>
      <c r="G10" s="136"/>
      <c r="H10" s="136"/>
      <c r="I10" s="136"/>
      <c r="J10" s="136"/>
      <c r="K10" s="136"/>
      <c r="L10" s="136"/>
      <c r="M10" s="136"/>
      <c r="N10" s="136"/>
      <c r="O10" s="136"/>
      <c r="P10" s="136"/>
      <c r="Q10" s="136"/>
      <c r="R10" s="136"/>
      <c r="S10" s="136"/>
      <c r="T10" s="136"/>
      <c r="U10" s="136"/>
      <c r="V10" s="136"/>
      <c r="W10" s="136"/>
    </row>
    <row r="11" spans="1:23" ht="13.5" customHeight="1" x14ac:dyDescent="0.2">
      <c r="A11" s="128" t="s">
        <v>106</v>
      </c>
      <c r="B11" s="128" t="s">
        <v>107</v>
      </c>
      <c r="C11" s="136">
        <f>VLOOKUP('6l_FP'!B5,Sąrašai!A12:B13,2,FALSE)</f>
        <v>2</v>
      </c>
      <c r="D11" s="136"/>
      <c r="E11" s="136"/>
      <c r="F11" s="136"/>
      <c r="G11" s="136"/>
      <c r="H11" s="136"/>
      <c r="I11" s="136"/>
      <c r="J11" s="136"/>
      <c r="K11" s="136"/>
      <c r="L11" s="136"/>
      <c r="M11" s="136"/>
      <c r="N11" s="136"/>
      <c r="O11" s="136"/>
      <c r="P11" s="136"/>
      <c r="Q11" s="136"/>
      <c r="R11" s="136"/>
      <c r="S11" s="136"/>
      <c r="T11" s="136"/>
      <c r="U11" s="136"/>
      <c r="V11" s="136"/>
      <c r="W11" s="136"/>
    </row>
    <row r="12" spans="1:23" ht="13.5" customHeight="1" x14ac:dyDescent="0.2">
      <c r="A12" s="138" t="s">
        <v>73</v>
      </c>
      <c r="B12" s="138">
        <v>1</v>
      </c>
      <c r="C12" s="136"/>
      <c r="D12" s="136"/>
      <c r="E12" s="136"/>
      <c r="F12" s="136"/>
      <c r="G12" s="136"/>
      <c r="H12" s="136"/>
      <c r="I12" s="136"/>
      <c r="J12" s="136"/>
      <c r="K12" s="136"/>
      <c r="L12" s="136"/>
      <c r="M12" s="136"/>
      <c r="N12" s="136"/>
      <c r="O12" s="136"/>
      <c r="P12" s="136"/>
      <c r="Q12" s="136"/>
      <c r="R12" s="136"/>
      <c r="S12" s="136"/>
      <c r="T12" s="136"/>
      <c r="U12" s="136"/>
      <c r="V12" s="136"/>
      <c r="W12" s="136"/>
    </row>
    <row r="13" spans="1:23" ht="13.5" customHeight="1" x14ac:dyDescent="0.2">
      <c r="A13" s="138" t="s">
        <v>108</v>
      </c>
      <c r="B13" s="138">
        <v>2</v>
      </c>
      <c r="C13" s="136"/>
      <c r="D13" s="136"/>
      <c r="E13" s="136"/>
      <c r="F13" s="136"/>
      <c r="G13" s="136"/>
      <c r="H13" s="136"/>
      <c r="I13" s="136"/>
      <c r="J13" s="136"/>
      <c r="K13" s="136"/>
      <c r="L13" s="136"/>
      <c r="M13" s="136"/>
      <c r="N13" s="136"/>
      <c r="O13" s="136"/>
      <c r="P13" s="136"/>
      <c r="Q13" s="136"/>
      <c r="R13" s="136"/>
      <c r="S13" s="136"/>
      <c r="T13" s="136"/>
      <c r="U13" s="136"/>
      <c r="V13" s="136"/>
      <c r="W13" s="136"/>
    </row>
    <row r="14" spans="1:23" ht="13.5" customHeight="1" x14ac:dyDescent="0.2">
      <c r="A14" s="136"/>
      <c r="B14" s="136"/>
      <c r="C14" s="136"/>
      <c r="D14" s="136"/>
      <c r="E14" s="136"/>
      <c r="F14" s="136"/>
      <c r="G14" s="136"/>
      <c r="H14" s="136"/>
      <c r="I14" s="136"/>
      <c r="J14" s="136"/>
      <c r="K14" s="136"/>
      <c r="L14" s="136"/>
      <c r="M14" s="136"/>
      <c r="N14" s="136"/>
      <c r="O14" s="136"/>
      <c r="P14" s="136"/>
      <c r="Q14" s="136"/>
      <c r="R14" s="136"/>
      <c r="S14" s="136"/>
      <c r="T14" s="136"/>
      <c r="U14" s="136"/>
      <c r="V14" s="136"/>
      <c r="W14" s="136"/>
    </row>
    <row r="15" spans="1:23" ht="13.5" customHeight="1" x14ac:dyDescent="0.2">
      <c r="A15" s="128" t="s">
        <v>109</v>
      </c>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ht="13.5" customHeight="1" x14ac:dyDescent="0.2">
      <c r="B16" s="136"/>
      <c r="C16" s="136"/>
      <c r="D16" s="136"/>
      <c r="E16" s="136"/>
      <c r="F16" s="136"/>
      <c r="G16" s="136"/>
      <c r="H16" s="136"/>
      <c r="I16" s="136"/>
      <c r="J16" s="136"/>
      <c r="K16" s="136"/>
      <c r="L16" s="136"/>
      <c r="M16" s="136"/>
      <c r="N16" s="136"/>
      <c r="O16" s="136"/>
      <c r="P16" s="136"/>
      <c r="Q16" s="136"/>
      <c r="R16" s="136"/>
      <c r="S16" s="136"/>
      <c r="T16" s="136"/>
      <c r="U16" s="136"/>
      <c r="V16" s="136"/>
      <c r="W16" s="136"/>
    </row>
    <row r="17" spans="1:23" ht="13.5" customHeight="1" x14ac:dyDescent="0.2">
      <c r="A17" s="138">
        <v>21</v>
      </c>
      <c r="B17" s="136"/>
      <c r="C17" s="136"/>
      <c r="D17" s="136"/>
      <c r="E17" s="136"/>
      <c r="F17" s="136"/>
      <c r="G17" s="136"/>
      <c r="H17" s="136"/>
      <c r="I17" s="136"/>
      <c r="J17" s="136"/>
      <c r="K17" s="136"/>
      <c r="L17" s="136"/>
      <c r="M17" s="136"/>
      <c r="N17" s="136"/>
      <c r="O17" s="136"/>
      <c r="P17" s="136"/>
      <c r="Q17" s="136"/>
      <c r="R17" s="136"/>
      <c r="S17" s="136"/>
      <c r="T17" s="136"/>
      <c r="U17" s="136"/>
      <c r="V17" s="136"/>
      <c r="W17" s="136"/>
    </row>
    <row r="18" spans="1:23" ht="13.5" customHeight="1" x14ac:dyDescent="0.2">
      <c r="A18" s="138">
        <v>9</v>
      </c>
      <c r="B18" s="136"/>
      <c r="C18" s="136"/>
      <c r="D18" s="136"/>
      <c r="E18" s="136"/>
      <c r="F18" s="136"/>
      <c r="G18" s="136"/>
      <c r="H18" s="136"/>
      <c r="I18" s="136"/>
      <c r="J18" s="136"/>
      <c r="K18" s="136"/>
      <c r="L18" s="136"/>
      <c r="M18" s="136"/>
      <c r="N18" s="136"/>
      <c r="O18" s="136"/>
      <c r="P18" s="136"/>
      <c r="Q18" s="136"/>
      <c r="R18" s="136"/>
      <c r="S18" s="136"/>
      <c r="T18" s="136"/>
      <c r="U18" s="136"/>
      <c r="V18" s="136"/>
      <c r="W18" s="136"/>
    </row>
    <row r="19" spans="1:23" ht="13.5" customHeight="1" x14ac:dyDescent="0.2">
      <c r="A19" s="138">
        <v>5</v>
      </c>
      <c r="B19" s="136"/>
      <c r="C19" s="136"/>
      <c r="D19" s="136"/>
      <c r="E19" s="136"/>
      <c r="F19" s="136"/>
      <c r="G19" s="136"/>
      <c r="H19" s="136"/>
      <c r="I19" s="136"/>
      <c r="J19" s="136"/>
      <c r="K19" s="136"/>
      <c r="L19" s="136"/>
      <c r="M19" s="136"/>
      <c r="N19" s="136"/>
      <c r="O19" s="136"/>
      <c r="P19" s="136"/>
      <c r="Q19" s="136"/>
      <c r="R19" s="136"/>
      <c r="S19" s="136"/>
      <c r="T19" s="136"/>
      <c r="U19" s="136"/>
      <c r="V19" s="136"/>
      <c r="W19" s="136"/>
    </row>
    <row r="20" spans="1:23" ht="13.5" customHeight="1" x14ac:dyDescent="0.2">
      <c r="A20" s="138">
        <v>0</v>
      </c>
      <c r="B20" s="136"/>
      <c r="C20" s="136"/>
      <c r="D20" s="136"/>
      <c r="E20" s="136"/>
      <c r="F20" s="136"/>
      <c r="G20" s="136"/>
      <c r="H20" s="136"/>
      <c r="I20" s="136"/>
      <c r="J20" s="136"/>
      <c r="K20" s="136"/>
      <c r="L20" s="136"/>
      <c r="M20" s="136"/>
      <c r="N20" s="136"/>
      <c r="O20" s="136"/>
      <c r="P20" s="136"/>
      <c r="Q20" s="136"/>
      <c r="R20" s="136"/>
      <c r="S20" s="136"/>
      <c r="T20" s="136"/>
      <c r="U20" s="136"/>
      <c r="V20" s="136"/>
      <c r="W20" s="136"/>
    </row>
    <row r="21" spans="1:23" ht="13.5" customHeight="1" x14ac:dyDescent="0.2">
      <c r="A21" s="136"/>
      <c r="B21" s="136"/>
      <c r="C21" s="136"/>
      <c r="D21" s="136"/>
      <c r="E21" s="136"/>
      <c r="F21" s="136"/>
      <c r="G21" s="136"/>
      <c r="H21" s="136"/>
      <c r="I21" s="136"/>
      <c r="J21" s="136"/>
      <c r="K21" s="136"/>
      <c r="L21" s="136"/>
      <c r="M21" s="136"/>
      <c r="N21" s="136"/>
      <c r="O21" s="136"/>
      <c r="P21" s="136"/>
      <c r="Q21" s="136"/>
      <c r="R21" s="136"/>
      <c r="S21" s="136"/>
      <c r="T21" s="136"/>
      <c r="U21" s="136"/>
      <c r="V21" s="136"/>
      <c r="W21" s="136"/>
    </row>
    <row r="22" spans="1:23" ht="13.5" customHeight="1" x14ac:dyDescent="0.2">
      <c r="A22" s="128" t="s">
        <v>110</v>
      </c>
      <c r="B22" s="139" t="s">
        <v>107</v>
      </c>
      <c r="C22" s="139" t="e">
        <f>VLOOKUP('6l_FP'!B7,Sąrašai!A24:B25,2,FALSE)</f>
        <v>#N/A</v>
      </c>
      <c r="D22" s="136"/>
      <c r="E22" s="136"/>
      <c r="F22" s="136"/>
      <c r="G22" s="136"/>
      <c r="H22" s="136"/>
      <c r="I22" s="136"/>
      <c r="J22" s="136"/>
      <c r="K22" s="136"/>
      <c r="L22" s="136"/>
      <c r="M22" s="136"/>
      <c r="N22" s="136"/>
      <c r="O22" s="136"/>
      <c r="P22" s="136"/>
      <c r="Q22" s="136"/>
      <c r="R22" s="136"/>
      <c r="S22" s="136"/>
      <c r="T22" s="136"/>
      <c r="U22" s="136"/>
      <c r="V22" s="136"/>
      <c r="W22" s="136"/>
    </row>
    <row r="23" spans="1:23" ht="13.5" customHeight="1" x14ac:dyDescent="0.2">
      <c r="A23" s="128"/>
      <c r="B23" s="139"/>
      <c r="C23" s="139"/>
      <c r="D23" s="136"/>
      <c r="E23" s="136"/>
      <c r="F23" s="136"/>
      <c r="G23" s="136"/>
      <c r="H23" s="136"/>
      <c r="I23" s="136"/>
      <c r="J23" s="136"/>
      <c r="K23" s="136"/>
      <c r="L23" s="136"/>
      <c r="M23" s="136"/>
      <c r="N23" s="136"/>
      <c r="O23" s="136"/>
      <c r="P23" s="136"/>
      <c r="Q23" s="136"/>
      <c r="R23" s="136"/>
      <c r="S23" s="136"/>
      <c r="T23" s="136"/>
      <c r="U23" s="136"/>
      <c r="V23" s="136"/>
      <c r="W23" s="136"/>
    </row>
    <row r="24" spans="1:23" ht="13.5" customHeight="1" x14ac:dyDescent="0.2">
      <c r="A24" s="138" t="s">
        <v>243</v>
      </c>
      <c r="B24" s="137">
        <v>1</v>
      </c>
      <c r="D24" s="136"/>
      <c r="E24" s="136"/>
      <c r="F24" s="136"/>
      <c r="G24" s="136"/>
      <c r="H24" s="136"/>
      <c r="I24" s="136"/>
      <c r="J24" s="136"/>
      <c r="K24" s="136"/>
      <c r="L24" s="136"/>
      <c r="M24" s="136"/>
      <c r="N24" s="136"/>
      <c r="O24" s="136"/>
      <c r="P24" s="136"/>
      <c r="Q24" s="136"/>
      <c r="R24" s="136"/>
      <c r="S24" s="136"/>
      <c r="T24" s="136"/>
      <c r="U24" s="136"/>
      <c r="V24" s="136"/>
      <c r="W24" s="136"/>
    </row>
    <row r="25" spans="1:23" ht="13.5" customHeight="1" x14ac:dyDescent="0.2">
      <c r="A25" s="138" t="s">
        <v>242</v>
      </c>
      <c r="B25" s="137">
        <v>2</v>
      </c>
      <c r="D25" s="136"/>
      <c r="E25" s="136"/>
      <c r="F25" s="136"/>
      <c r="G25" s="136"/>
      <c r="H25" s="136"/>
      <c r="I25" s="136"/>
      <c r="J25" s="136"/>
      <c r="K25" s="136"/>
      <c r="L25" s="136"/>
      <c r="M25" s="136"/>
      <c r="N25" s="136"/>
      <c r="O25" s="136"/>
      <c r="P25" s="136"/>
      <c r="Q25" s="136"/>
      <c r="R25" s="136"/>
      <c r="S25" s="136"/>
      <c r="T25" s="136"/>
      <c r="U25" s="136"/>
      <c r="V25" s="136"/>
      <c r="W25" s="136"/>
    </row>
    <row r="26" spans="1:23" ht="13.5" customHeight="1" x14ac:dyDescent="0.2">
      <c r="A26" s="136"/>
      <c r="B26" s="136"/>
      <c r="C26" s="136"/>
      <c r="D26" s="136"/>
      <c r="E26" s="136"/>
      <c r="F26" s="136"/>
      <c r="G26" s="136"/>
      <c r="H26" s="136"/>
      <c r="I26" s="136"/>
      <c r="J26" s="136"/>
      <c r="K26" s="136"/>
      <c r="L26" s="136"/>
      <c r="M26" s="136"/>
      <c r="N26" s="136"/>
      <c r="O26" s="136"/>
      <c r="P26" s="136"/>
      <c r="Q26" s="136"/>
      <c r="R26" s="136"/>
      <c r="S26" s="136"/>
      <c r="T26" s="136"/>
      <c r="U26" s="136"/>
      <c r="V26" s="136"/>
      <c r="W26" s="136"/>
    </row>
    <row r="27" spans="1:23" ht="13.5" customHeight="1" x14ac:dyDescent="0.2">
      <c r="A27" s="136"/>
      <c r="B27" s="136"/>
      <c r="C27" s="136"/>
      <c r="D27" s="136"/>
      <c r="E27" s="136"/>
      <c r="F27" s="136"/>
      <c r="G27" s="136"/>
      <c r="H27" s="136"/>
      <c r="I27" s="136"/>
      <c r="J27" s="136"/>
      <c r="K27" s="136"/>
      <c r="L27" s="136"/>
      <c r="M27" s="136"/>
      <c r="N27" s="136"/>
      <c r="O27" s="136"/>
      <c r="P27" s="136"/>
      <c r="Q27" s="136"/>
      <c r="R27" s="136"/>
      <c r="S27" s="136"/>
      <c r="T27" s="136"/>
      <c r="U27" s="136"/>
      <c r="V27" s="136"/>
      <c r="W27" s="136"/>
    </row>
    <row r="28" spans="1:23" ht="13.5" customHeight="1" thickBot="1" x14ac:dyDescent="0.25">
      <c r="A28" s="140" t="s">
        <v>138</v>
      </c>
      <c r="B28" s="136"/>
      <c r="C28" s="136"/>
      <c r="D28" s="136"/>
      <c r="E28" s="136"/>
      <c r="F28" s="136"/>
      <c r="G28" s="136"/>
      <c r="H28" s="136"/>
      <c r="I28" s="136"/>
      <c r="J28" s="136"/>
      <c r="K28" s="136"/>
      <c r="L28" s="136"/>
      <c r="M28" s="136"/>
      <c r="N28" s="136"/>
      <c r="O28" s="136"/>
      <c r="P28" s="136"/>
      <c r="Q28" s="136"/>
      <c r="R28" s="136"/>
      <c r="S28" s="136"/>
      <c r="T28" s="136"/>
      <c r="U28" s="136"/>
      <c r="V28" s="136"/>
      <c r="W28" s="136"/>
    </row>
    <row r="29" spans="1:23" ht="13.5" customHeight="1" thickBot="1" x14ac:dyDescent="0.25">
      <c r="A29" s="140" t="s">
        <v>139</v>
      </c>
      <c r="B29" s="136"/>
      <c r="C29" s="136"/>
      <c r="D29" s="136"/>
      <c r="E29" s="136"/>
      <c r="F29" s="136"/>
      <c r="G29" s="136"/>
      <c r="H29" s="136"/>
      <c r="I29" s="136"/>
      <c r="J29" s="136"/>
      <c r="K29" s="136"/>
      <c r="L29" s="136"/>
      <c r="M29" s="136"/>
      <c r="N29" s="136"/>
      <c r="O29" s="136"/>
      <c r="P29" s="136"/>
      <c r="Q29" s="136"/>
      <c r="R29" s="136"/>
      <c r="S29" s="136"/>
      <c r="T29" s="136"/>
      <c r="U29" s="136"/>
      <c r="V29" s="136"/>
      <c r="W29" s="136"/>
    </row>
    <row r="30" spans="1:23" ht="13.5" customHeight="1" thickBot="1" x14ac:dyDescent="0.25">
      <c r="A30" s="140" t="s">
        <v>140</v>
      </c>
      <c r="B30" s="136"/>
      <c r="C30" s="136"/>
      <c r="D30" s="136"/>
      <c r="E30" s="136"/>
      <c r="F30" s="136"/>
      <c r="G30" s="136"/>
      <c r="H30" s="136"/>
      <c r="I30" s="136"/>
      <c r="J30" s="136"/>
      <c r="K30" s="136"/>
      <c r="L30" s="136"/>
      <c r="M30" s="136"/>
      <c r="N30" s="136"/>
      <c r="O30" s="136"/>
      <c r="P30" s="136"/>
      <c r="Q30" s="136"/>
      <c r="R30" s="136"/>
      <c r="S30" s="136"/>
      <c r="T30" s="136"/>
      <c r="U30" s="136"/>
      <c r="V30" s="136"/>
      <c r="W30" s="136"/>
    </row>
    <row r="31" spans="1:23" ht="13.5" customHeight="1" x14ac:dyDescent="0.2">
      <c r="A31" s="136"/>
      <c r="B31" s="136"/>
      <c r="C31" s="136"/>
      <c r="D31" s="136"/>
      <c r="E31" s="136"/>
      <c r="F31" s="136"/>
      <c r="G31" s="136"/>
      <c r="H31" s="136"/>
      <c r="I31" s="136"/>
      <c r="J31" s="136"/>
      <c r="K31" s="136"/>
      <c r="L31" s="136"/>
      <c r="M31" s="136"/>
      <c r="N31" s="136"/>
      <c r="O31" s="136"/>
      <c r="P31" s="136"/>
      <c r="Q31" s="136"/>
      <c r="R31" s="136"/>
      <c r="S31" s="136"/>
      <c r="T31" s="136"/>
      <c r="U31" s="136"/>
      <c r="V31" s="136"/>
      <c r="W31" s="136"/>
    </row>
    <row r="32" spans="1:23" ht="13.5" customHeight="1" x14ac:dyDescent="0.2">
      <c r="A32" s="136" t="s">
        <v>233</v>
      </c>
      <c r="B32" s="136"/>
      <c r="C32" s="136"/>
      <c r="D32" s="136"/>
      <c r="E32" s="136"/>
      <c r="F32" s="136"/>
      <c r="G32" s="136"/>
      <c r="H32" s="136"/>
      <c r="I32" s="136"/>
      <c r="J32" s="136"/>
      <c r="K32" s="136"/>
      <c r="L32" s="136"/>
      <c r="M32" s="136"/>
      <c r="N32" s="136"/>
      <c r="O32" s="136"/>
      <c r="P32" s="136"/>
      <c r="Q32" s="136"/>
      <c r="R32" s="136"/>
      <c r="S32" s="136"/>
      <c r="T32" s="136"/>
      <c r="U32" s="136"/>
      <c r="V32" s="136"/>
      <c r="W32" s="136"/>
    </row>
    <row r="33" spans="1:23" ht="13.5" customHeight="1" x14ac:dyDescent="0.2">
      <c r="A33" s="136" t="s">
        <v>234</v>
      </c>
      <c r="B33" s="136"/>
      <c r="C33" s="136"/>
      <c r="D33" s="136"/>
      <c r="E33" s="136"/>
      <c r="F33" s="136"/>
      <c r="G33" s="136"/>
      <c r="H33" s="136"/>
      <c r="I33" s="136"/>
      <c r="J33" s="136"/>
      <c r="K33" s="136"/>
      <c r="L33" s="136"/>
      <c r="M33" s="136"/>
      <c r="N33" s="136"/>
      <c r="O33" s="136"/>
      <c r="P33" s="136"/>
      <c r="Q33" s="136"/>
      <c r="R33" s="136"/>
      <c r="S33" s="136"/>
      <c r="T33" s="136"/>
      <c r="U33" s="136"/>
      <c r="V33" s="136"/>
      <c r="W33" s="136"/>
    </row>
    <row r="34" spans="1:23" ht="15.6" customHeight="1" x14ac:dyDescent="0.2">
      <c r="A34" s="141" t="s">
        <v>239</v>
      </c>
      <c r="B34" s="136"/>
      <c r="C34" s="136"/>
      <c r="D34" s="136"/>
      <c r="E34" s="136"/>
      <c r="F34" s="136"/>
      <c r="G34" s="136"/>
      <c r="H34" s="136"/>
      <c r="I34" s="136"/>
      <c r="J34" s="136"/>
      <c r="K34" s="136"/>
      <c r="L34" s="136"/>
      <c r="M34" s="136"/>
      <c r="N34" s="136"/>
      <c r="O34" s="136"/>
      <c r="P34" s="136"/>
      <c r="Q34" s="136"/>
      <c r="R34" s="136"/>
      <c r="S34" s="136"/>
      <c r="T34" s="136"/>
      <c r="U34" s="136"/>
      <c r="V34" s="136"/>
      <c r="W34" s="136"/>
    </row>
    <row r="35" spans="1:23" ht="30" customHeight="1" x14ac:dyDescent="0.2">
      <c r="A35" s="141" t="s">
        <v>394</v>
      </c>
      <c r="B35" s="136"/>
      <c r="C35" s="136"/>
      <c r="D35" s="136"/>
      <c r="E35" s="136"/>
      <c r="F35" s="136"/>
      <c r="G35" s="136"/>
      <c r="H35" s="136"/>
      <c r="I35" s="136"/>
      <c r="J35" s="136"/>
      <c r="K35" s="136"/>
      <c r="L35" s="136"/>
      <c r="M35" s="136"/>
      <c r="N35" s="136"/>
      <c r="O35" s="136"/>
      <c r="P35" s="136"/>
      <c r="Q35" s="136"/>
      <c r="R35" s="136"/>
      <c r="S35" s="136"/>
      <c r="T35" s="136"/>
      <c r="U35" s="136"/>
      <c r="V35" s="136"/>
      <c r="W35" s="136"/>
    </row>
    <row r="36" spans="1:23" ht="13.5" customHeight="1" x14ac:dyDescent="0.2">
      <c r="A36" s="136" t="s">
        <v>235</v>
      </c>
      <c r="B36" s="136"/>
      <c r="C36" s="136"/>
      <c r="D36" s="136"/>
      <c r="E36" s="136"/>
      <c r="F36" s="136"/>
      <c r="G36" s="136"/>
      <c r="H36" s="136"/>
      <c r="I36" s="136"/>
      <c r="J36" s="136"/>
      <c r="K36" s="136"/>
      <c r="L36" s="136"/>
      <c r="M36" s="136"/>
      <c r="N36" s="136"/>
      <c r="O36" s="136"/>
      <c r="P36" s="136"/>
      <c r="Q36" s="136"/>
      <c r="R36" s="136"/>
      <c r="S36" s="136"/>
      <c r="T36" s="136"/>
      <c r="U36" s="136"/>
      <c r="V36" s="136"/>
      <c r="W36" s="136"/>
    </row>
    <row r="37" spans="1:23" ht="13.5" customHeight="1" x14ac:dyDescent="0.2">
      <c r="A37" s="136" t="s">
        <v>236</v>
      </c>
      <c r="B37" s="136"/>
      <c r="C37" s="136"/>
      <c r="D37" s="136"/>
      <c r="E37" s="136"/>
      <c r="F37" s="136"/>
      <c r="G37" s="136"/>
      <c r="H37" s="136"/>
      <c r="I37" s="136"/>
      <c r="J37" s="136"/>
      <c r="K37" s="136"/>
      <c r="L37" s="136"/>
      <c r="M37" s="136"/>
      <c r="N37" s="136"/>
      <c r="O37" s="136"/>
      <c r="P37" s="136"/>
      <c r="Q37" s="136"/>
      <c r="R37" s="136"/>
      <c r="S37" s="136"/>
      <c r="T37" s="136"/>
      <c r="U37" s="136"/>
      <c r="V37" s="136"/>
      <c r="W37" s="136"/>
    </row>
    <row r="38" spans="1:23" ht="13.5" customHeight="1" x14ac:dyDescent="0.2">
      <c r="A38" s="142"/>
      <c r="B38" s="136"/>
      <c r="C38" s="136"/>
      <c r="D38" s="136"/>
      <c r="E38" s="136"/>
      <c r="F38" s="136"/>
      <c r="G38" s="136"/>
      <c r="H38" s="136"/>
      <c r="I38" s="136"/>
      <c r="J38" s="136"/>
      <c r="K38" s="136"/>
      <c r="L38" s="136"/>
      <c r="M38" s="136"/>
      <c r="N38" s="136"/>
      <c r="O38" s="136"/>
      <c r="P38" s="136"/>
      <c r="Q38" s="136"/>
      <c r="R38" s="136"/>
      <c r="S38" s="136"/>
      <c r="T38" s="136"/>
      <c r="U38" s="136"/>
      <c r="V38" s="136"/>
      <c r="W38" s="136"/>
    </row>
    <row r="39" spans="1:23" ht="13.5" customHeight="1" x14ac:dyDescent="0.2">
      <c r="A39" s="136" t="s">
        <v>498</v>
      </c>
      <c r="B39" s="136"/>
      <c r="C39" s="136"/>
      <c r="D39" s="136"/>
      <c r="E39" s="136"/>
      <c r="F39" s="136"/>
      <c r="G39" s="136"/>
      <c r="H39" s="136"/>
      <c r="I39" s="136"/>
      <c r="J39" s="136"/>
      <c r="K39" s="136"/>
      <c r="L39" s="136"/>
      <c r="M39" s="136"/>
      <c r="N39" s="136"/>
      <c r="O39" s="136"/>
      <c r="P39" s="136"/>
      <c r="Q39" s="136"/>
      <c r="R39" s="136"/>
      <c r="S39" s="136"/>
      <c r="T39" s="136"/>
      <c r="U39" s="136"/>
      <c r="V39" s="136"/>
      <c r="W39" s="136"/>
    </row>
    <row r="40" spans="1:23" ht="13.5" customHeight="1" x14ac:dyDescent="0.2">
      <c r="A40" s="138" t="s">
        <v>499</v>
      </c>
      <c r="B40" s="136"/>
      <c r="C40" s="136"/>
      <c r="D40" s="136"/>
      <c r="E40" s="136"/>
      <c r="F40" s="136"/>
      <c r="G40" s="136"/>
      <c r="H40" s="136"/>
      <c r="I40" s="136"/>
      <c r="J40" s="136"/>
      <c r="K40" s="136"/>
      <c r="L40" s="136"/>
      <c r="M40" s="136"/>
      <c r="N40" s="136"/>
      <c r="O40" s="136"/>
      <c r="P40" s="136"/>
      <c r="Q40" s="136"/>
      <c r="R40" s="136"/>
      <c r="S40" s="136"/>
      <c r="T40" s="136"/>
      <c r="U40" s="136"/>
      <c r="V40" s="136"/>
      <c r="W40" s="136"/>
    </row>
    <row r="41" spans="1:23" ht="13.5" customHeight="1" x14ac:dyDescent="0.2">
      <c r="A41" s="138" t="s">
        <v>500</v>
      </c>
      <c r="B41" s="136"/>
      <c r="C41" s="136"/>
      <c r="D41" s="136"/>
      <c r="E41" s="136"/>
      <c r="F41" s="136"/>
      <c r="G41" s="136"/>
      <c r="H41" s="136"/>
      <c r="I41" s="136"/>
      <c r="J41" s="136"/>
      <c r="K41" s="136"/>
      <c r="L41" s="136"/>
      <c r="M41" s="136"/>
      <c r="N41" s="136"/>
      <c r="O41" s="136"/>
      <c r="P41" s="136"/>
      <c r="Q41" s="136"/>
      <c r="R41" s="136"/>
      <c r="S41" s="136"/>
      <c r="T41" s="136"/>
      <c r="U41" s="136"/>
      <c r="V41" s="136"/>
      <c r="W41" s="136"/>
    </row>
    <row r="42" spans="1:23" ht="13.5" customHeight="1" x14ac:dyDescent="0.2">
      <c r="A42" s="136"/>
      <c r="B42" s="136"/>
      <c r="C42" s="136"/>
      <c r="D42" s="136"/>
      <c r="E42" s="136"/>
      <c r="F42" s="136"/>
      <c r="G42" s="136"/>
      <c r="H42" s="136"/>
      <c r="I42" s="136"/>
      <c r="J42" s="136"/>
      <c r="K42" s="136"/>
      <c r="L42" s="136"/>
      <c r="M42" s="136"/>
      <c r="N42" s="136"/>
      <c r="O42" s="136"/>
      <c r="P42" s="136"/>
      <c r="Q42" s="136"/>
      <c r="R42" s="136"/>
      <c r="S42" s="136"/>
      <c r="T42" s="136"/>
      <c r="U42" s="136"/>
      <c r="V42" s="136"/>
      <c r="W42" s="136"/>
    </row>
    <row r="43" spans="1:23" ht="13.5" customHeight="1" x14ac:dyDescent="0.2">
      <c r="A43" s="136"/>
      <c r="B43" s="136"/>
      <c r="C43" s="136"/>
      <c r="D43" s="136"/>
      <c r="E43" s="136"/>
      <c r="F43" s="136"/>
      <c r="G43" s="136"/>
      <c r="H43" s="136"/>
      <c r="I43" s="136"/>
      <c r="J43" s="136"/>
      <c r="K43" s="136"/>
      <c r="L43" s="136"/>
      <c r="M43" s="136"/>
      <c r="N43" s="136"/>
      <c r="O43" s="136"/>
      <c r="P43" s="136"/>
      <c r="Q43" s="136"/>
      <c r="R43" s="136"/>
      <c r="S43" s="136"/>
      <c r="T43" s="136"/>
      <c r="U43" s="136"/>
      <c r="V43" s="136"/>
      <c r="W43" s="136"/>
    </row>
    <row r="44" spans="1:23" ht="13.5" customHeight="1" x14ac:dyDescent="0.2">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row r="45" spans="1:23" ht="13.5" customHeight="1" x14ac:dyDescent="0.2">
      <c r="A45" s="136"/>
      <c r="B45" s="136"/>
      <c r="C45" s="136"/>
      <c r="D45" s="136"/>
      <c r="E45" s="136"/>
      <c r="F45" s="136"/>
      <c r="G45" s="136"/>
      <c r="H45" s="136"/>
      <c r="I45" s="136"/>
      <c r="J45" s="136"/>
      <c r="K45" s="136"/>
      <c r="L45" s="136"/>
      <c r="M45" s="136"/>
      <c r="N45" s="136"/>
      <c r="O45" s="136"/>
      <c r="P45" s="136"/>
      <c r="Q45" s="136"/>
      <c r="R45" s="136"/>
      <c r="S45" s="136"/>
      <c r="T45" s="136"/>
      <c r="U45" s="136"/>
      <c r="V45" s="136"/>
      <c r="W45" s="136"/>
    </row>
    <row r="46" spans="1:23" ht="13.5" customHeight="1" x14ac:dyDescent="0.2">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ht="13.5" customHeight="1" x14ac:dyDescent="0.2">
      <c r="A47" s="136" t="s">
        <v>718</v>
      </c>
      <c r="B47" s="136" t="s">
        <v>5</v>
      </c>
      <c r="C47" s="136"/>
      <c r="D47" s="136"/>
      <c r="E47" s="136"/>
      <c r="F47" s="136"/>
      <c r="G47" s="136"/>
      <c r="H47" s="136"/>
      <c r="I47" s="136"/>
      <c r="J47" s="136"/>
      <c r="K47" s="136"/>
      <c r="L47" s="136"/>
      <c r="M47" s="136"/>
      <c r="N47" s="136"/>
      <c r="O47" s="136"/>
      <c r="P47" s="136"/>
      <c r="Q47" s="136"/>
      <c r="R47" s="136"/>
      <c r="S47" s="136"/>
      <c r="T47" s="136"/>
      <c r="U47" s="136"/>
      <c r="V47" s="136"/>
      <c r="W47" s="136"/>
    </row>
    <row r="48" spans="1:23" ht="13.5" customHeight="1" x14ac:dyDescent="0.25">
      <c r="A48" s="147" t="s">
        <v>719</v>
      </c>
      <c r="B48" s="136" t="s">
        <v>6</v>
      </c>
      <c r="C48" s="136"/>
      <c r="D48" s="136"/>
      <c r="E48" s="136"/>
      <c r="F48" s="136"/>
      <c r="G48" s="136"/>
      <c r="H48" s="136"/>
      <c r="I48" s="136"/>
      <c r="J48" s="136"/>
      <c r="K48" s="136"/>
      <c r="L48" s="136"/>
      <c r="M48" s="136"/>
      <c r="N48" s="136"/>
      <c r="O48" s="136"/>
      <c r="P48" s="136"/>
      <c r="Q48" s="136"/>
      <c r="R48" s="136"/>
      <c r="S48" s="136"/>
      <c r="T48" s="136"/>
      <c r="U48" s="136"/>
      <c r="V48" s="136"/>
      <c r="W48" s="136"/>
    </row>
    <row r="49" spans="1:23" ht="13.5" customHeight="1" x14ac:dyDescent="0.2">
      <c r="A49" s="136" t="s">
        <v>720</v>
      </c>
      <c r="B49" s="136" t="s">
        <v>7</v>
      </c>
      <c r="C49" s="136"/>
      <c r="D49" s="136"/>
      <c r="E49" s="136"/>
      <c r="F49" s="136"/>
      <c r="G49" s="136"/>
      <c r="H49" s="136"/>
      <c r="I49" s="136"/>
      <c r="J49" s="136"/>
      <c r="K49" s="136"/>
      <c r="L49" s="136"/>
      <c r="M49" s="136"/>
      <c r="N49" s="136"/>
      <c r="O49" s="136"/>
      <c r="P49" s="136"/>
      <c r="Q49" s="136"/>
      <c r="R49" s="136"/>
      <c r="S49" s="136"/>
      <c r="T49" s="136"/>
      <c r="U49" s="136"/>
      <c r="V49" s="136"/>
      <c r="W49" s="136"/>
    </row>
    <row r="50" spans="1:23" ht="13.5" customHeight="1" x14ac:dyDescent="0.2">
      <c r="A50" s="136" t="s">
        <v>721</v>
      </c>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ht="13.5" customHeight="1" x14ac:dyDescent="0.2">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ht="13.5" customHeight="1" x14ac:dyDescent="0.2">
      <c r="A52" s="136" t="s">
        <v>667</v>
      </c>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ht="13.5" customHeight="1" x14ac:dyDescent="0.2">
      <c r="A53" s="136" t="s">
        <v>722</v>
      </c>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ht="13.5" customHeight="1" x14ac:dyDescent="0.2">
      <c r="A54" s="136" t="s">
        <v>723</v>
      </c>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ht="13.5" customHeight="1" x14ac:dyDescent="0.2">
      <c r="A55" s="143" t="s">
        <v>724</v>
      </c>
      <c r="C55" s="136"/>
      <c r="D55" s="136"/>
      <c r="E55" s="136"/>
      <c r="F55" s="136"/>
      <c r="G55" s="136"/>
      <c r="H55" s="136"/>
      <c r="I55" s="136"/>
      <c r="J55" s="136"/>
      <c r="K55" s="136"/>
      <c r="L55" s="136"/>
      <c r="M55" s="136"/>
      <c r="N55" s="136"/>
      <c r="O55" s="136"/>
      <c r="P55" s="136"/>
      <c r="Q55" s="136"/>
      <c r="R55" s="136"/>
      <c r="S55" s="136"/>
      <c r="T55" s="136"/>
      <c r="U55" s="136"/>
      <c r="V55" s="136"/>
      <c r="W55" s="136"/>
    </row>
    <row r="56" spans="1:23" ht="13.5" customHeight="1" x14ac:dyDescent="0.2">
      <c r="A56" s="143" t="s">
        <v>725</v>
      </c>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ht="13.5" customHeight="1" x14ac:dyDescent="0.2">
      <c r="A57" s="143" t="s">
        <v>726</v>
      </c>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ht="13.5" customHeight="1" x14ac:dyDescent="0.2">
      <c r="A58" s="144" t="s">
        <v>727</v>
      </c>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ht="13.5" customHeight="1" x14ac:dyDescent="0.2">
      <c r="A59" s="143" t="s">
        <v>728</v>
      </c>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ht="13.5" customHeight="1" x14ac:dyDescent="0.2">
      <c r="A60" s="142" t="s">
        <v>729</v>
      </c>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ht="13.5" customHeight="1" x14ac:dyDescent="0.2">
      <c r="A61" s="142"/>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ht="13.5" customHeight="1" x14ac:dyDescent="0.2">
      <c r="A62" s="136" t="s">
        <v>730</v>
      </c>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ht="13.5" customHeight="1" x14ac:dyDescent="0.2">
      <c r="A63" s="136" t="s">
        <v>731</v>
      </c>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ht="13.5" customHeight="1" x14ac:dyDescent="0.2">
      <c r="A64" s="136" t="s">
        <v>732</v>
      </c>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ht="13.5"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ht="13.5" customHeight="1" x14ac:dyDescent="0.2">
      <c r="A66" s="142" t="s">
        <v>733</v>
      </c>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ht="13.5" customHeight="1" x14ac:dyDescent="0.2">
      <c r="A67" s="142"/>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ht="13.5" customHeight="1" x14ac:dyDescent="0.2">
      <c r="A68" s="136" t="s">
        <v>734</v>
      </c>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ht="13.5" customHeight="1" x14ac:dyDescent="0.2">
      <c r="A69" s="136" t="s">
        <v>735</v>
      </c>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ht="13.5" customHeight="1" x14ac:dyDescent="0.2">
      <c r="A70" s="136" t="s">
        <v>736</v>
      </c>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ht="13.5" customHeight="1" x14ac:dyDescent="0.2">
      <c r="A71" s="136" t="s">
        <v>737</v>
      </c>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ht="13.5" customHeight="1" x14ac:dyDescent="0.2">
      <c r="A72" s="136" t="s">
        <v>738</v>
      </c>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ht="13.5" customHeight="1" x14ac:dyDescent="0.2">
      <c r="A73" s="136" t="s">
        <v>739</v>
      </c>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ht="13.5" customHeight="1" x14ac:dyDescent="0.2">
      <c r="A74" s="136" t="s">
        <v>740</v>
      </c>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ht="13.5" customHeight="1" x14ac:dyDescent="0.2">
      <c r="A75" s="136" t="s">
        <v>741</v>
      </c>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ht="13.5" customHeight="1" x14ac:dyDescent="0.2">
      <c r="A76" s="136" t="s">
        <v>742</v>
      </c>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ht="13.5" customHeight="1" x14ac:dyDescent="0.2">
      <c r="A77" s="136" t="s">
        <v>743</v>
      </c>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ht="13.5" customHeight="1" x14ac:dyDescent="0.2">
      <c r="A78" s="136" t="s">
        <v>744</v>
      </c>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ht="13.5" customHeight="1" x14ac:dyDescent="0.2">
      <c r="A79" s="136" t="s">
        <v>745</v>
      </c>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ht="13.5" customHeight="1" x14ac:dyDescent="0.2">
      <c r="A80" s="136" t="s">
        <v>746</v>
      </c>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ht="13.5" customHeight="1" x14ac:dyDescent="0.2">
      <c r="A81" s="136" t="s">
        <v>747</v>
      </c>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ht="13.5" customHeight="1" x14ac:dyDescent="0.2">
      <c r="A82" s="136" t="s">
        <v>748</v>
      </c>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ht="13.5" customHeight="1" x14ac:dyDescent="0.2">
      <c r="A83" s="136" t="s">
        <v>749</v>
      </c>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ht="13.5" customHeight="1" x14ac:dyDescent="0.2">
      <c r="A84" s="136" t="s">
        <v>750</v>
      </c>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ht="13.5" customHeight="1" x14ac:dyDescent="0.2">
      <c r="A85" s="136" t="s">
        <v>751</v>
      </c>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ht="13.5" customHeight="1" x14ac:dyDescent="0.2">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ht="13.5" customHeight="1" x14ac:dyDescent="0.2">
      <c r="A87" s="145" t="s">
        <v>752</v>
      </c>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ht="13.5" customHeight="1" x14ac:dyDescent="0.2">
      <c r="A88" s="14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ht="13.5" customHeight="1" x14ac:dyDescent="0.2">
      <c r="A89" s="146" t="s">
        <v>753</v>
      </c>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ht="13.5" customHeight="1" x14ac:dyDescent="0.2">
      <c r="A90" s="146" t="s">
        <v>754</v>
      </c>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ht="13.5" customHeight="1" x14ac:dyDescent="0.2">
      <c r="A91" s="146" t="s">
        <v>755</v>
      </c>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ht="13.5" customHeight="1" x14ac:dyDescent="0.2">
      <c r="A92" s="146" t="s">
        <v>756</v>
      </c>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ht="13.5" customHeight="1" x14ac:dyDescent="0.2">
      <c r="A93" s="146" t="s">
        <v>757</v>
      </c>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ht="13.5" customHeight="1" x14ac:dyDescent="0.2">
      <c r="A94" s="146" t="s">
        <v>758</v>
      </c>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ht="13.5" customHeight="1" x14ac:dyDescent="0.2">
      <c r="A95" s="146" t="s">
        <v>759</v>
      </c>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ht="13.5" customHeight="1" x14ac:dyDescent="0.2">
      <c r="A96" s="146" t="s">
        <v>760</v>
      </c>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ht="13.5" customHeight="1" x14ac:dyDescent="0.2">
      <c r="A97" s="146" t="s">
        <v>761</v>
      </c>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ht="13.5" customHeight="1" x14ac:dyDescent="0.2">
      <c r="A98" s="146" t="s">
        <v>762</v>
      </c>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ht="13.5" customHeight="1" x14ac:dyDescent="0.2">
      <c r="A99" s="146" t="s">
        <v>763</v>
      </c>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ht="13.5" customHeight="1" x14ac:dyDescent="0.2">
      <c r="A100" s="146" t="s">
        <v>764</v>
      </c>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ht="13.5" customHeight="1" x14ac:dyDescent="0.2">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ht="13.5" customHeight="1" x14ac:dyDescent="0.2">
      <c r="A102" s="142" t="s">
        <v>765</v>
      </c>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ht="13.5" customHeight="1" x14ac:dyDescent="0.2">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ht="13.5" customHeight="1" x14ac:dyDescent="0.2">
      <c r="A104" s="136" t="s">
        <v>766</v>
      </c>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ht="13.5" customHeight="1" x14ac:dyDescent="0.2">
      <c r="A105" s="136" t="s">
        <v>767</v>
      </c>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ht="13.5" customHeight="1" x14ac:dyDescent="0.2">
      <c r="A106" s="136" t="s">
        <v>768</v>
      </c>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ht="13.5" customHeight="1" x14ac:dyDescent="0.2">
      <c r="A107" s="136" t="s">
        <v>769</v>
      </c>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ht="13.5" customHeight="1" x14ac:dyDescent="0.2">
      <c r="A108" s="136" t="s">
        <v>770</v>
      </c>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ht="13.5" customHeight="1" x14ac:dyDescent="0.2">
      <c r="A109" s="136" t="s">
        <v>771</v>
      </c>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ht="13.5" customHeight="1" x14ac:dyDescent="0.2">
      <c r="A110" s="136" t="s">
        <v>772</v>
      </c>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ht="13.5" customHeight="1" x14ac:dyDescent="0.2">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ht="13.5" customHeight="1" x14ac:dyDescent="0.2">
      <c r="A112" s="136" t="s">
        <v>773</v>
      </c>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ht="13.5" customHeight="1" x14ac:dyDescent="0.2">
      <c r="A113" s="136" t="s">
        <v>774</v>
      </c>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ht="13.5" customHeight="1" x14ac:dyDescent="0.2">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ht="13.5" customHeight="1" x14ac:dyDescent="0.2">
      <c r="A115" s="136" t="s">
        <v>775</v>
      </c>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ht="13.5" customHeight="1" x14ac:dyDescent="0.2">
      <c r="A116" s="136" t="s">
        <v>776</v>
      </c>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ht="13.5" customHeight="1" x14ac:dyDescent="0.2">
      <c r="A117" s="136" t="s">
        <v>777</v>
      </c>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ht="13.5" customHeight="1" x14ac:dyDescent="0.2">
      <c r="A118" s="136" t="s">
        <v>778</v>
      </c>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ht="19.5" customHeight="1" x14ac:dyDescent="0.2">
      <c r="A119" s="136" t="s">
        <v>779</v>
      </c>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ht="13.5" customHeight="1" x14ac:dyDescent="0.2">
      <c r="A120" s="136" t="s">
        <v>780</v>
      </c>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ht="13.5" customHeight="1" x14ac:dyDescent="0.2">
      <c r="A121" s="136" t="s">
        <v>781</v>
      </c>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ht="13.5" customHeight="1" x14ac:dyDescent="0.2">
      <c r="A122" s="136" t="s">
        <v>782</v>
      </c>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ht="13.5" customHeight="1" x14ac:dyDescent="0.2">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ht="13.5" customHeight="1" x14ac:dyDescent="0.2">
      <c r="A124" s="136" t="s">
        <v>783</v>
      </c>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ht="13.5" customHeight="1" x14ac:dyDescent="0.2">
      <c r="A125" s="136" t="s">
        <v>784</v>
      </c>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ht="13.5" customHeight="1" x14ac:dyDescent="0.2">
      <c r="A126" s="136" t="s">
        <v>785</v>
      </c>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ht="13.5" customHeight="1" x14ac:dyDescent="0.2">
      <c r="A127" s="136" t="s">
        <v>786</v>
      </c>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ht="13.5" customHeight="1" x14ac:dyDescent="0.2">
      <c r="A128" s="136" t="s">
        <v>787</v>
      </c>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ht="13.5" customHeight="1" x14ac:dyDescent="0.2">
      <c r="A129" s="136" t="s">
        <v>788</v>
      </c>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ht="13.5" customHeight="1" x14ac:dyDescent="0.2">
      <c r="A130" s="136" t="s">
        <v>789</v>
      </c>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ht="13.5" customHeight="1" x14ac:dyDescent="0.2">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ht="13.5" customHeight="1" x14ac:dyDescent="0.2">
      <c r="A132" s="136" t="s">
        <v>790</v>
      </c>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ht="13.5" customHeight="1" x14ac:dyDescent="0.2">
      <c r="A133" s="136" t="s">
        <v>791</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ht="13.5" customHeight="1" x14ac:dyDescent="0.2">
      <c r="A134" s="136" t="s">
        <v>792</v>
      </c>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ht="13.5" customHeight="1" x14ac:dyDescent="0.2">
      <c r="A135" s="136" t="s">
        <v>793</v>
      </c>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ht="13.5" customHeight="1" x14ac:dyDescent="0.2">
      <c r="A136" s="136" t="s">
        <v>794</v>
      </c>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ht="13.5" customHeight="1" x14ac:dyDescent="0.2">
      <c r="A137" s="136" t="s">
        <v>795</v>
      </c>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ht="13.5" customHeight="1" x14ac:dyDescent="0.2">
      <c r="A138" s="136" t="s">
        <v>796</v>
      </c>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ht="13.5" customHeight="1" x14ac:dyDescent="0.2">
      <c r="A139" s="136" t="s">
        <v>797</v>
      </c>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ht="13.5" customHeight="1" x14ac:dyDescent="0.2">
      <c r="A140" s="136" t="s">
        <v>798</v>
      </c>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ht="13.5" customHeight="1" x14ac:dyDescent="0.2">
      <c r="A141" s="136" t="s">
        <v>798</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ht="13.5" customHeight="1" x14ac:dyDescent="0.2">
      <c r="A142" s="136" t="s">
        <v>798</v>
      </c>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ht="13.5" customHeight="1" x14ac:dyDescent="0.2">
      <c r="A143" s="136" t="s">
        <v>798</v>
      </c>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ht="13.5" customHeight="1" x14ac:dyDescent="0.2">
      <c r="A144" s="136" t="s">
        <v>798</v>
      </c>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ht="13.5" customHeight="1" x14ac:dyDescent="0.2">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ht="13.5" customHeight="1" x14ac:dyDescent="0.2">
      <c r="A146" s="136" t="s">
        <v>799</v>
      </c>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ht="13.5" customHeight="1" x14ac:dyDescent="0.2">
      <c r="A147" s="136" t="s">
        <v>800</v>
      </c>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ht="13.5" customHeight="1" x14ac:dyDescent="0.2">
      <c r="A148" s="136" t="s">
        <v>801</v>
      </c>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ht="13.5" customHeight="1" x14ac:dyDescent="0.2">
      <c r="A149" s="136" t="s">
        <v>802</v>
      </c>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ht="13.5" customHeight="1" x14ac:dyDescent="0.2">
      <c r="A150" s="136" t="s">
        <v>803</v>
      </c>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ht="13.5" customHeight="1" x14ac:dyDescent="0.2">
      <c r="A151" s="136" t="s">
        <v>804</v>
      </c>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ht="13.5" customHeight="1" x14ac:dyDescent="0.2">
      <c r="A152" s="136" t="s">
        <v>805</v>
      </c>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ht="13.5" customHeight="1" x14ac:dyDescent="0.2">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ht="13.5" customHeight="1" x14ac:dyDescent="0.2">
      <c r="A154" s="136" t="s">
        <v>806</v>
      </c>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ht="13.5" customHeight="1" x14ac:dyDescent="0.2">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ht="13.5" customHeight="1" x14ac:dyDescent="0.2">
      <c r="A156" s="136" t="s">
        <v>807</v>
      </c>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ht="13.5" customHeight="1" x14ac:dyDescent="0.2">
      <c r="A157" s="136" t="s">
        <v>808</v>
      </c>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ht="13.5" customHeight="1" x14ac:dyDescent="0.2">
      <c r="A158" s="136" t="s">
        <v>809</v>
      </c>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ht="13.5" customHeight="1" x14ac:dyDescent="0.2">
      <c r="A159" s="136" t="s">
        <v>810</v>
      </c>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ht="13.5" customHeight="1" x14ac:dyDescent="0.2">
      <c r="A160" s="136" t="s">
        <v>811</v>
      </c>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ht="13.5" customHeight="1" x14ac:dyDescent="0.2">
      <c r="A161" s="136" t="s">
        <v>812</v>
      </c>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ht="13.5" customHeight="1" x14ac:dyDescent="0.2">
      <c r="A162" s="136" t="s">
        <v>813</v>
      </c>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ht="13.5" customHeight="1" x14ac:dyDescent="0.2">
      <c r="A163" s="136" t="s">
        <v>814</v>
      </c>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ht="13.5" customHeight="1" x14ac:dyDescent="0.2">
      <c r="A164" s="136" t="s">
        <v>815</v>
      </c>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ht="13.5" customHeight="1" x14ac:dyDescent="0.2">
      <c r="A165" s="136" t="s">
        <v>816</v>
      </c>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ht="13.5" customHeight="1" x14ac:dyDescent="0.2">
      <c r="A166" s="136" t="s">
        <v>817</v>
      </c>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ht="13.5" customHeight="1" x14ac:dyDescent="0.2">
      <c r="A167" s="136" t="s">
        <v>818</v>
      </c>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ht="13.5" customHeight="1" x14ac:dyDescent="0.2">
      <c r="A168" s="136" t="s">
        <v>819</v>
      </c>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ht="13.5" customHeight="1" x14ac:dyDescent="0.2">
      <c r="A169" s="136" t="s">
        <v>820</v>
      </c>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ht="13.5" customHeight="1" x14ac:dyDescent="0.2">
      <c r="A170" s="136" t="s">
        <v>821</v>
      </c>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ht="13.5" customHeight="1" x14ac:dyDescent="0.2">
      <c r="A171" s="136" t="s">
        <v>822</v>
      </c>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ht="13.5" customHeight="1" x14ac:dyDescent="0.2">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ht="13.5" customHeight="1" x14ac:dyDescent="0.2">
      <c r="A173" s="136" t="s">
        <v>823</v>
      </c>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ht="13.5" customHeight="1" x14ac:dyDescent="0.2">
      <c r="A174" s="136" t="s">
        <v>824</v>
      </c>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ht="13.5" customHeight="1" x14ac:dyDescent="0.2">
      <c r="A175" s="136" t="s">
        <v>825</v>
      </c>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ht="13.5" customHeight="1" x14ac:dyDescent="0.2">
      <c r="A176" s="136" t="s">
        <v>826</v>
      </c>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ht="13.5" customHeight="1" x14ac:dyDescent="0.2">
      <c r="A177" s="136" t="s">
        <v>827</v>
      </c>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ht="13.5" customHeight="1" x14ac:dyDescent="0.2">
      <c r="A178" s="136" t="s">
        <v>828</v>
      </c>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ht="13.5" customHeight="1" x14ac:dyDescent="0.2">
      <c r="A179" s="136" t="s">
        <v>829</v>
      </c>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ht="13.5" customHeight="1" x14ac:dyDescent="0.2">
      <c r="A180" s="136" t="s">
        <v>830</v>
      </c>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ht="13.5" customHeight="1" x14ac:dyDescent="0.2">
      <c r="A181" s="136" t="s">
        <v>831</v>
      </c>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ht="13.5" customHeight="1" x14ac:dyDescent="0.2">
      <c r="A182" s="136" t="s">
        <v>890</v>
      </c>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ht="13.5" customHeight="1" x14ac:dyDescent="0.2">
      <c r="A183" s="188" t="s">
        <v>883</v>
      </c>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ht="13.5" customHeight="1" x14ac:dyDescent="0.2">
      <c r="A184" s="188" t="s">
        <v>884</v>
      </c>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ht="13.5" customHeight="1" x14ac:dyDescent="0.2">
      <c r="A185" s="188" t="s">
        <v>885</v>
      </c>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ht="13.5" customHeight="1" x14ac:dyDescent="0.2">
      <c r="A186" s="188" t="s">
        <v>886</v>
      </c>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ht="13.5" customHeight="1" x14ac:dyDescent="0.2">
      <c r="A187" s="189" t="s">
        <v>887</v>
      </c>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ht="13.5" customHeight="1" x14ac:dyDescent="0.2">
      <c r="A188" s="188" t="s">
        <v>888</v>
      </c>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ht="13.5" customHeight="1" x14ac:dyDescent="0.2">
      <c r="A189" s="189" t="s">
        <v>889</v>
      </c>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ht="13.5" customHeight="1" x14ac:dyDescent="0.2">
      <c r="A190" s="188" t="s">
        <v>891</v>
      </c>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ht="13.5" customHeight="1" x14ac:dyDescent="0.2">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ht="13.5" customHeight="1" x14ac:dyDescent="0.2">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ht="13.5" customHeight="1" x14ac:dyDescent="0.2">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ht="13.5" customHeight="1" x14ac:dyDescent="0.2">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ht="13.5" customHeight="1" x14ac:dyDescent="0.2">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ht="13.5" customHeight="1" x14ac:dyDescent="0.2">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ht="13.5" customHeight="1" x14ac:dyDescent="0.2">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ht="13.5" customHeight="1" x14ac:dyDescent="0.2">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ht="13.5" customHeight="1" x14ac:dyDescent="0.2">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ht="13.5" customHeight="1" x14ac:dyDescent="0.2">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ht="13.5" customHeight="1" x14ac:dyDescent="0.2">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ht="13.5" customHeight="1" x14ac:dyDescent="0.2">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ht="13.5" customHeight="1" x14ac:dyDescent="0.2">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ht="13.5" customHeight="1" x14ac:dyDescent="0.2">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ht="13.5" customHeight="1" x14ac:dyDescent="0.2">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ht="13.5" customHeight="1" x14ac:dyDescent="0.2">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ht="13.5" customHeight="1" x14ac:dyDescent="0.2">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ht="13.5" customHeight="1" x14ac:dyDescent="0.2">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ht="13.5" customHeight="1" x14ac:dyDescent="0.2">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ht="13.5" customHeight="1" x14ac:dyDescent="0.2">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ht="13.5" customHeight="1" x14ac:dyDescent="0.2">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ht="13.5" customHeight="1" x14ac:dyDescent="0.2">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ht="13.5" customHeight="1" x14ac:dyDescent="0.2">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ht="13.5" customHeight="1" x14ac:dyDescent="0.2">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ht="13.5" customHeight="1" x14ac:dyDescent="0.2">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ht="13.5" customHeight="1" x14ac:dyDescent="0.2">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ht="13.5" customHeight="1" x14ac:dyDescent="0.2">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ht="13.5" customHeight="1" x14ac:dyDescent="0.2">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ht="13.5" customHeight="1" x14ac:dyDescent="0.2">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ht="13.5" customHeight="1" x14ac:dyDescent="0.2">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ht="13.5" customHeight="1" x14ac:dyDescent="0.2">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ht="13.5" customHeight="1" x14ac:dyDescent="0.2">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ht="13.5" customHeight="1" x14ac:dyDescent="0.2">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ht="13.5" customHeight="1" x14ac:dyDescent="0.2">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ht="13.5" customHeight="1" x14ac:dyDescent="0.2">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ht="13.5" customHeight="1" x14ac:dyDescent="0.2">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ht="13.5" customHeight="1" x14ac:dyDescent="0.2">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ht="13.5" customHeight="1" x14ac:dyDescent="0.2">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ht="13.5" customHeight="1" x14ac:dyDescent="0.2">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ht="13.5" customHeight="1" x14ac:dyDescent="0.2">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ht="13.5" customHeight="1" x14ac:dyDescent="0.2">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ht="13.5" customHeight="1" x14ac:dyDescent="0.2">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ht="13.5" customHeight="1" x14ac:dyDescent="0.2">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ht="13.5" customHeight="1" x14ac:dyDescent="0.2">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ht="13.5" customHeight="1" x14ac:dyDescent="0.2">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ht="13.5" customHeight="1" x14ac:dyDescent="0.2">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ht="13.5" customHeight="1" x14ac:dyDescent="0.2">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ht="13.5" customHeight="1" x14ac:dyDescent="0.2">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ht="13.5" customHeight="1" x14ac:dyDescent="0.2">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ht="13.5" customHeight="1" x14ac:dyDescent="0.2">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ht="13.5" customHeight="1" x14ac:dyDescent="0.2">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ht="13.5" customHeight="1" x14ac:dyDescent="0.2">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row>
    <row r="243" spans="1:23" ht="13.5" customHeight="1" x14ac:dyDescent="0.2">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row>
    <row r="244" spans="1:23" ht="13.5" customHeight="1" x14ac:dyDescent="0.2">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row>
    <row r="245" spans="1:23" ht="13.5" customHeight="1" x14ac:dyDescent="0.2">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row>
    <row r="246" spans="1:23" ht="13.5" customHeight="1" x14ac:dyDescent="0.2">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row>
    <row r="247" spans="1:23" ht="13.5" customHeight="1" x14ac:dyDescent="0.2">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row>
    <row r="248" spans="1:23" ht="13.5" customHeight="1" x14ac:dyDescent="0.2">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row>
    <row r="249" spans="1:23" ht="13.5" customHeight="1" x14ac:dyDescent="0.2">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row>
    <row r="250" spans="1:23" ht="13.5" customHeight="1" x14ac:dyDescent="0.2">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row>
    <row r="251" spans="1:23" ht="13.5" customHeight="1" x14ac:dyDescent="0.2">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row>
    <row r="252" spans="1:23" ht="13.5" customHeight="1" x14ac:dyDescent="0.2">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row>
    <row r="253" spans="1:23" ht="13.5" customHeight="1" x14ac:dyDescent="0.2">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row>
    <row r="254" spans="1:23" ht="13.5" customHeight="1" x14ac:dyDescent="0.2">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row>
    <row r="255" spans="1:23" ht="13.5" customHeight="1" x14ac:dyDescent="0.2">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row>
    <row r="256" spans="1:23" ht="13.5" customHeight="1" x14ac:dyDescent="0.2">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row>
    <row r="257" spans="1:23" ht="13.5" customHeight="1" x14ac:dyDescent="0.2">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row>
    <row r="258" spans="1:23" ht="13.5" customHeight="1" x14ac:dyDescent="0.2">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row>
    <row r="259" spans="1:23" ht="13.5" customHeight="1" x14ac:dyDescent="0.2">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row>
    <row r="260" spans="1:23" ht="13.5" customHeight="1" x14ac:dyDescent="0.2">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row>
    <row r="261" spans="1:23" ht="13.5" customHeight="1" x14ac:dyDescent="0.2">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row>
    <row r="262" spans="1:23" ht="13.5" customHeight="1" x14ac:dyDescent="0.2">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row>
    <row r="263" spans="1:23" ht="13.5" customHeight="1" x14ac:dyDescent="0.2">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row>
    <row r="264" spans="1:23" ht="13.5" customHeight="1" x14ac:dyDescent="0.2">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row>
    <row r="265" spans="1:23" ht="13.5" customHeight="1" x14ac:dyDescent="0.2">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row>
    <row r="266" spans="1:23" ht="13.5" customHeight="1" x14ac:dyDescent="0.2">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row>
    <row r="267" spans="1:23" ht="13.5" customHeight="1" x14ac:dyDescent="0.2">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row>
    <row r="268" spans="1:23" ht="13.5" customHeight="1" x14ac:dyDescent="0.2">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row>
    <row r="269" spans="1:23" ht="13.5" customHeight="1" x14ac:dyDescent="0.2">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row>
    <row r="270" spans="1:23" ht="13.5" customHeight="1" x14ac:dyDescent="0.2">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row>
    <row r="271" spans="1:23" ht="13.5" customHeight="1" x14ac:dyDescent="0.2">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row>
    <row r="272" spans="1:23" ht="13.5" customHeight="1" x14ac:dyDescent="0.2">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row>
    <row r="273" spans="1:23" ht="13.5" customHeight="1" x14ac:dyDescent="0.2">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row>
    <row r="274" spans="1:23" ht="13.5" customHeight="1" x14ac:dyDescent="0.2">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row>
    <row r="275" spans="1:23" ht="13.5" customHeight="1" x14ac:dyDescent="0.2">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row>
    <row r="276" spans="1:23" ht="13.5" customHeight="1" x14ac:dyDescent="0.2">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row>
    <row r="277" spans="1:23" ht="13.5" customHeight="1" x14ac:dyDescent="0.2">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row>
    <row r="278" spans="1:23" ht="13.5" customHeight="1" x14ac:dyDescent="0.2">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row>
    <row r="279" spans="1:23" ht="13.5" customHeight="1" x14ac:dyDescent="0.2">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row>
    <row r="280" spans="1:23" ht="13.5" customHeight="1" x14ac:dyDescent="0.2">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row>
    <row r="281" spans="1:23" ht="13.5" customHeight="1" x14ac:dyDescent="0.2">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row>
    <row r="282" spans="1:23" ht="13.5" customHeight="1" x14ac:dyDescent="0.2">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row>
    <row r="283" spans="1:23" ht="13.5" customHeight="1" x14ac:dyDescent="0.2">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row>
    <row r="284" spans="1:23" ht="13.5" customHeight="1" x14ac:dyDescent="0.2">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row>
    <row r="285" spans="1:23" ht="13.5" customHeight="1" x14ac:dyDescent="0.2">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row>
    <row r="286" spans="1:23" ht="13.5" customHeight="1" x14ac:dyDescent="0.2">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row>
    <row r="287" spans="1:23" ht="13.5" customHeight="1" x14ac:dyDescent="0.2">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row>
    <row r="288" spans="1:23" ht="13.5" customHeight="1" x14ac:dyDescent="0.2">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row>
    <row r="289" spans="1:23" ht="13.5" customHeight="1" x14ac:dyDescent="0.2">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row>
    <row r="290" spans="1:23" ht="13.5" customHeight="1" x14ac:dyDescent="0.2">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row>
    <row r="291" spans="1:23" ht="13.5" customHeight="1" x14ac:dyDescent="0.2">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row>
    <row r="292" spans="1:23" ht="13.5" customHeight="1" x14ac:dyDescent="0.2">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row>
    <row r="293" spans="1:23" ht="13.5" customHeight="1" x14ac:dyDescent="0.2">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row>
    <row r="294" spans="1:23" ht="13.5" customHeight="1" x14ac:dyDescent="0.2">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row>
    <row r="295" spans="1:23" ht="13.5" customHeight="1" x14ac:dyDescent="0.2">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row>
    <row r="296" spans="1:23" ht="13.5" customHeight="1" x14ac:dyDescent="0.2">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row>
    <row r="297" spans="1:23" ht="13.5" customHeight="1" x14ac:dyDescent="0.2">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row>
    <row r="298" spans="1:23" ht="13.5" customHeight="1" x14ac:dyDescent="0.2">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row>
    <row r="299" spans="1:23" ht="13.5" customHeight="1" x14ac:dyDescent="0.2">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row>
    <row r="300" spans="1:23" ht="13.5" customHeight="1" x14ac:dyDescent="0.2">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row>
    <row r="301" spans="1:23" ht="13.5" customHeight="1" x14ac:dyDescent="0.2">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row>
    <row r="302" spans="1:23" ht="13.5" customHeight="1" x14ac:dyDescent="0.2">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row>
    <row r="303" spans="1:23" ht="13.5" customHeight="1" x14ac:dyDescent="0.2">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row>
    <row r="304" spans="1:23" ht="13.5" customHeight="1" x14ac:dyDescent="0.2">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row>
    <row r="305" spans="1:23" ht="13.5" customHeight="1" x14ac:dyDescent="0.2">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row>
    <row r="306" spans="1:23" ht="13.5" customHeight="1" x14ac:dyDescent="0.2">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row>
    <row r="307" spans="1:23" ht="13.5" customHeight="1" x14ac:dyDescent="0.2">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row>
    <row r="308" spans="1:23" ht="13.5" customHeight="1" x14ac:dyDescent="0.2">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row>
    <row r="309" spans="1:23" ht="13.5" customHeight="1" x14ac:dyDescent="0.2">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row>
    <row r="310" spans="1:23" ht="13.5" customHeight="1" x14ac:dyDescent="0.2">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row>
    <row r="311" spans="1:23" ht="13.5" customHeight="1" x14ac:dyDescent="0.2">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row>
    <row r="312" spans="1:23" ht="13.5" customHeight="1" x14ac:dyDescent="0.2">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row>
    <row r="313" spans="1:23" ht="13.5" customHeight="1" x14ac:dyDescent="0.2">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row>
    <row r="314" spans="1:23" ht="13.5" customHeight="1" x14ac:dyDescent="0.2">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row>
    <row r="315" spans="1:23" ht="13.5" customHeight="1" x14ac:dyDescent="0.2">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row>
    <row r="316" spans="1:23" ht="13.5" customHeight="1" x14ac:dyDescent="0.2">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row>
    <row r="317" spans="1:23" ht="13.5" customHeight="1" x14ac:dyDescent="0.2">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row>
    <row r="318" spans="1:23" ht="13.5" customHeight="1" x14ac:dyDescent="0.2">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row>
    <row r="319" spans="1:23" ht="13.5" customHeight="1" x14ac:dyDescent="0.2">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row>
    <row r="320" spans="1:23" ht="13.5" customHeight="1" x14ac:dyDescent="0.2">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row>
    <row r="321" spans="1:23" ht="13.5" customHeight="1" x14ac:dyDescent="0.2">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row>
    <row r="322" spans="1:23" ht="13.5" customHeight="1" x14ac:dyDescent="0.2">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row>
    <row r="323" spans="1:23" ht="13.5" customHeight="1" x14ac:dyDescent="0.2">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row>
    <row r="324" spans="1:23" ht="13.5" customHeight="1" x14ac:dyDescent="0.2">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row>
    <row r="325" spans="1:23" ht="13.5" customHeight="1" x14ac:dyDescent="0.2">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row>
    <row r="326" spans="1:23" ht="13.5" customHeight="1" x14ac:dyDescent="0.2">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row>
    <row r="327" spans="1:23" ht="13.5" customHeight="1" x14ac:dyDescent="0.2">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row>
    <row r="328" spans="1:23" ht="13.5" customHeight="1" x14ac:dyDescent="0.2">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row>
    <row r="329" spans="1:23" ht="13.5" customHeight="1" x14ac:dyDescent="0.2">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row>
    <row r="330" spans="1:23" ht="13.5" customHeight="1" x14ac:dyDescent="0.2">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row>
    <row r="331" spans="1:23" ht="13.5" customHeight="1" x14ac:dyDescent="0.2">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row>
    <row r="332" spans="1:23" ht="13.5" customHeight="1" x14ac:dyDescent="0.2">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row>
    <row r="333" spans="1:23" ht="13.5" customHeight="1" x14ac:dyDescent="0.2">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row>
    <row r="334" spans="1:23" ht="13.5" customHeight="1" x14ac:dyDescent="0.2">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row>
    <row r="335" spans="1:23" ht="13.5" customHeight="1" x14ac:dyDescent="0.2">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row>
    <row r="336" spans="1:23" ht="13.5" customHeight="1" x14ac:dyDescent="0.2">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row>
    <row r="337" spans="1:23" ht="13.5" customHeight="1" x14ac:dyDescent="0.2">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row>
    <row r="338" spans="1:23" ht="13.5" customHeight="1" x14ac:dyDescent="0.2">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row>
    <row r="339" spans="1:23" ht="13.5" customHeight="1" x14ac:dyDescent="0.2">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row>
    <row r="340" spans="1:23" ht="13.5" customHeight="1" x14ac:dyDescent="0.2">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row>
    <row r="341" spans="1:23" ht="13.5" customHeight="1" x14ac:dyDescent="0.2">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row>
    <row r="342" spans="1:23" ht="13.5" customHeight="1" x14ac:dyDescent="0.2">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row>
    <row r="343" spans="1:23" ht="13.5" customHeight="1" x14ac:dyDescent="0.2">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row>
    <row r="344" spans="1:23" ht="13.5" customHeight="1" x14ac:dyDescent="0.2">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row>
    <row r="345" spans="1:23" ht="13.5" customHeight="1" x14ac:dyDescent="0.2">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row>
    <row r="346" spans="1:23" ht="13.5" customHeight="1" x14ac:dyDescent="0.2">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row>
    <row r="347" spans="1:23" ht="13.5" customHeight="1" x14ac:dyDescent="0.2">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row>
    <row r="348" spans="1:23" ht="13.5" customHeight="1" x14ac:dyDescent="0.2">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row>
    <row r="349" spans="1:23" ht="13.5" customHeight="1" x14ac:dyDescent="0.2">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row>
    <row r="350" spans="1:23" ht="13.5" customHeight="1" x14ac:dyDescent="0.2">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row>
    <row r="351" spans="1:23" ht="13.5" customHeight="1" x14ac:dyDescent="0.2">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row>
    <row r="352" spans="1:23" ht="13.5" customHeight="1" x14ac:dyDescent="0.2">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row>
    <row r="353" spans="1:23" ht="13.5" customHeight="1" x14ac:dyDescent="0.2">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row>
    <row r="354" spans="1:23" ht="13.5" customHeight="1" x14ac:dyDescent="0.2">
      <c r="A354" s="136"/>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row>
    <row r="355" spans="1:23" ht="13.5" customHeight="1" x14ac:dyDescent="0.2">
      <c r="A355" s="136"/>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row>
    <row r="356" spans="1:23" ht="13.5" customHeight="1" x14ac:dyDescent="0.2">
      <c r="A356" s="136"/>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row>
    <row r="357" spans="1:23" ht="13.5" customHeight="1" x14ac:dyDescent="0.2">
      <c r="A357" s="136"/>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row>
    <row r="358" spans="1:23" ht="13.5" customHeight="1" x14ac:dyDescent="0.2">
      <c r="A358" s="136"/>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row>
    <row r="359" spans="1:23" ht="13.5" customHeight="1" x14ac:dyDescent="0.2">
      <c r="A359" s="136"/>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row>
    <row r="360" spans="1:23" ht="13.5" customHeight="1" x14ac:dyDescent="0.2">
      <c r="A360" s="136"/>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row>
    <row r="361" spans="1:23" ht="13.5" customHeight="1" x14ac:dyDescent="0.2">
      <c r="A361" s="136"/>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row>
    <row r="362" spans="1:23" ht="13.5" customHeight="1" x14ac:dyDescent="0.2">
      <c r="A362" s="136"/>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row>
    <row r="363" spans="1:23" ht="13.5" customHeight="1" x14ac:dyDescent="0.2">
      <c r="A363" s="136"/>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row>
    <row r="364" spans="1:23" ht="13.5" customHeight="1" x14ac:dyDescent="0.2">
      <c r="A364" s="136"/>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row>
    <row r="365" spans="1:23" ht="13.5" customHeight="1" x14ac:dyDescent="0.2">
      <c r="A365" s="136"/>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row>
    <row r="366" spans="1:23" ht="13.5" customHeight="1" x14ac:dyDescent="0.2">
      <c r="A366" s="136"/>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row>
    <row r="367" spans="1:23" ht="13.5" customHeight="1" x14ac:dyDescent="0.2">
      <c r="A367" s="136"/>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row>
    <row r="368" spans="1:23" ht="13.5" customHeight="1" x14ac:dyDescent="0.2">
      <c r="A368" s="136"/>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row>
    <row r="369" spans="1:23" ht="13.5" customHeight="1" x14ac:dyDescent="0.2">
      <c r="A369" s="136"/>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row>
    <row r="370" spans="1:23" ht="13.5" customHeight="1" x14ac:dyDescent="0.2">
      <c r="A370" s="136"/>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row>
    <row r="371" spans="1:23" ht="13.5" customHeight="1" x14ac:dyDescent="0.2">
      <c r="A371" s="136"/>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row>
    <row r="372" spans="1:23" ht="13.5" customHeight="1" x14ac:dyDescent="0.2">
      <c r="A372" s="136"/>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row>
    <row r="373" spans="1:23" ht="13.5" customHeight="1" x14ac:dyDescent="0.2">
      <c r="A373" s="136"/>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row>
    <row r="374" spans="1:23" ht="13.5" customHeight="1" x14ac:dyDescent="0.2">
      <c r="A374" s="136"/>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row>
    <row r="375" spans="1:23" ht="13.5" customHeight="1" x14ac:dyDescent="0.2">
      <c r="A375" s="136"/>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row>
    <row r="376" spans="1:23" ht="13.5" customHeight="1" x14ac:dyDescent="0.2">
      <c r="A376" s="136"/>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row>
    <row r="377" spans="1:23" ht="13.5" customHeight="1" x14ac:dyDescent="0.2">
      <c r="A377" s="136"/>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row>
    <row r="378" spans="1:23" ht="13.5" customHeight="1" x14ac:dyDescent="0.2">
      <c r="A378" s="136"/>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row>
    <row r="379" spans="1:23" ht="13.5" customHeight="1" x14ac:dyDescent="0.2">
      <c r="A379" s="136"/>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row>
    <row r="380" spans="1:23" ht="13.5" customHeight="1" x14ac:dyDescent="0.2">
      <c r="A380" s="136"/>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row>
    <row r="381" spans="1:23" ht="13.5" customHeight="1" x14ac:dyDescent="0.2">
      <c r="A381" s="136"/>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row>
    <row r="382" spans="1:23" ht="13.5" customHeight="1" x14ac:dyDescent="0.2">
      <c r="A382" s="136"/>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row>
    <row r="383" spans="1:23" ht="13.5" customHeight="1" x14ac:dyDescent="0.2">
      <c r="A383" s="136"/>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row>
    <row r="384" spans="1:23" ht="13.5" customHeight="1" x14ac:dyDescent="0.2">
      <c r="A384" s="136"/>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row>
    <row r="385" spans="1:23" ht="13.5" customHeight="1" x14ac:dyDescent="0.2">
      <c r="A385" s="136"/>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row>
    <row r="386" spans="1:23" ht="13.5" customHeight="1" x14ac:dyDescent="0.2">
      <c r="A386" s="136"/>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row>
    <row r="387" spans="1:23" ht="13.5" customHeight="1" x14ac:dyDescent="0.2">
      <c r="A387" s="136"/>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row>
    <row r="388" spans="1:23" ht="13.5" customHeight="1" x14ac:dyDescent="0.2">
      <c r="A388" s="136"/>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row>
    <row r="389" spans="1:23" ht="13.5" customHeight="1" x14ac:dyDescent="0.2">
      <c r="A389" s="136"/>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row>
    <row r="390" spans="1:23" ht="13.5" customHeight="1" x14ac:dyDescent="0.2">
      <c r="A390" s="136"/>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row>
    <row r="391" spans="1:23" ht="13.5" customHeight="1" x14ac:dyDescent="0.2">
      <c r="A391" s="136"/>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row>
    <row r="392" spans="1:23" ht="13.5" customHeight="1" x14ac:dyDescent="0.2">
      <c r="A392" s="136"/>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row>
    <row r="393" spans="1:23" ht="13.5" customHeight="1" x14ac:dyDescent="0.2">
      <c r="A393" s="136"/>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row>
    <row r="394" spans="1:23" ht="13.5" customHeight="1" x14ac:dyDescent="0.2">
      <c r="A394" s="136"/>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row>
    <row r="395" spans="1:23" ht="13.5" customHeight="1" x14ac:dyDescent="0.2">
      <c r="A395" s="136"/>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row>
    <row r="396" spans="1:23" ht="13.5" customHeight="1" x14ac:dyDescent="0.2">
      <c r="A396" s="136"/>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row>
    <row r="397" spans="1:23" ht="13.5" customHeight="1" x14ac:dyDescent="0.2">
      <c r="A397" s="136"/>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row>
    <row r="398" spans="1:23" ht="13.5" customHeight="1" x14ac:dyDescent="0.2">
      <c r="A398" s="136"/>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row>
    <row r="399" spans="1:23" ht="13.5" customHeight="1" x14ac:dyDescent="0.2">
      <c r="A399" s="136"/>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row>
    <row r="400" spans="1:23" ht="13.5" customHeight="1" x14ac:dyDescent="0.2">
      <c r="A400" s="136"/>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row>
    <row r="401" spans="1:23" ht="13.5" customHeight="1" x14ac:dyDescent="0.2">
      <c r="A401" s="136"/>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row>
    <row r="402" spans="1:23" ht="13.5" customHeight="1" x14ac:dyDescent="0.2">
      <c r="A402" s="136"/>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row>
    <row r="403" spans="1:23" ht="13.5" customHeight="1" x14ac:dyDescent="0.2">
      <c r="A403" s="136"/>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row>
    <row r="404" spans="1:23" ht="13.5" customHeight="1" x14ac:dyDescent="0.2">
      <c r="A404" s="136"/>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row>
    <row r="405" spans="1:23" ht="13.5" customHeight="1" x14ac:dyDescent="0.2">
      <c r="A405" s="136"/>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row>
    <row r="406" spans="1:23" ht="13.5" customHeight="1" x14ac:dyDescent="0.2">
      <c r="A406" s="136"/>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row>
    <row r="407" spans="1:23" ht="13.5" customHeight="1" x14ac:dyDescent="0.2">
      <c r="A407" s="136"/>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row>
    <row r="408" spans="1:23" ht="13.5" customHeight="1" x14ac:dyDescent="0.2">
      <c r="A408" s="136"/>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row>
    <row r="409" spans="1:23" ht="13.5" customHeight="1" x14ac:dyDescent="0.2">
      <c r="A409" s="136"/>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row>
    <row r="410" spans="1:23" ht="13.5" customHeight="1" x14ac:dyDescent="0.2">
      <c r="A410" s="136"/>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row>
    <row r="411" spans="1:23" ht="13.5" customHeight="1" x14ac:dyDescent="0.2">
      <c r="A411" s="136"/>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row>
    <row r="412" spans="1:23" ht="13.5" customHeight="1" x14ac:dyDescent="0.2">
      <c r="A412" s="136"/>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row>
    <row r="413" spans="1:23" ht="13.5" customHeight="1" x14ac:dyDescent="0.2">
      <c r="A413" s="136"/>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row>
    <row r="414" spans="1:23" ht="13.5" customHeight="1" x14ac:dyDescent="0.2">
      <c r="A414" s="136"/>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row>
    <row r="415" spans="1:23" ht="13.5" customHeight="1" x14ac:dyDescent="0.2">
      <c r="A415" s="136"/>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row>
    <row r="416" spans="1:23" ht="13.5" customHeight="1" x14ac:dyDescent="0.2">
      <c r="A416" s="136"/>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row>
    <row r="417" spans="1:23" ht="13.5" customHeight="1" x14ac:dyDescent="0.2">
      <c r="A417" s="136"/>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row>
    <row r="418" spans="1:23" ht="13.5" customHeight="1" x14ac:dyDescent="0.2">
      <c r="A418" s="136"/>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row>
    <row r="419" spans="1:23" ht="13.5" customHeight="1" x14ac:dyDescent="0.2">
      <c r="A419" s="136"/>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row>
    <row r="420" spans="1:23" ht="13.5" customHeight="1" x14ac:dyDescent="0.2">
      <c r="A420" s="136"/>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row>
    <row r="421" spans="1:23" ht="13.5" customHeight="1" x14ac:dyDescent="0.2">
      <c r="A421" s="136"/>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row>
    <row r="422" spans="1:23" ht="13.5" customHeight="1" x14ac:dyDescent="0.2">
      <c r="A422" s="136"/>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row>
    <row r="423" spans="1:23" ht="13.5" customHeight="1" x14ac:dyDescent="0.2">
      <c r="A423" s="136"/>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row>
    <row r="424" spans="1:23" ht="13.5" customHeight="1" x14ac:dyDescent="0.2">
      <c r="A424" s="136"/>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row>
    <row r="425" spans="1:23" ht="13.5" customHeight="1" x14ac:dyDescent="0.2">
      <c r="A425" s="136"/>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row>
    <row r="426" spans="1:23" ht="13.5" customHeight="1" x14ac:dyDescent="0.2">
      <c r="A426" s="136"/>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row>
    <row r="427" spans="1:23" ht="13.5" customHeight="1" x14ac:dyDescent="0.2">
      <c r="A427" s="136"/>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row>
    <row r="428" spans="1:23" ht="13.5" customHeight="1" x14ac:dyDescent="0.2">
      <c r="A428" s="136"/>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row>
    <row r="429" spans="1:23" ht="13.5" customHeight="1" x14ac:dyDescent="0.2">
      <c r="A429" s="136"/>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row>
    <row r="430" spans="1:23" ht="13.5" customHeight="1" x14ac:dyDescent="0.2">
      <c r="A430" s="136"/>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row>
    <row r="431" spans="1:23" ht="13.5" customHeight="1" x14ac:dyDescent="0.2">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row>
    <row r="432" spans="1:23" ht="13.5" customHeight="1" x14ac:dyDescent="0.2">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row>
    <row r="433" spans="1:23" ht="13.5" customHeight="1" x14ac:dyDescent="0.2">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row>
    <row r="434" spans="1:23" ht="13.5" customHeight="1" x14ac:dyDescent="0.2">
      <c r="A434" s="136"/>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row>
    <row r="435" spans="1:23" ht="13.5" customHeight="1" x14ac:dyDescent="0.2">
      <c r="A435" s="136"/>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row>
    <row r="436" spans="1:23" ht="13.5" customHeight="1" x14ac:dyDescent="0.2">
      <c r="A436" s="136"/>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row>
    <row r="437" spans="1:23" ht="13.5" customHeight="1" x14ac:dyDescent="0.2">
      <c r="A437" s="136"/>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row>
    <row r="438" spans="1:23" ht="13.5" customHeight="1" x14ac:dyDescent="0.2">
      <c r="A438" s="136"/>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row>
    <row r="439" spans="1:23" ht="13.5" customHeight="1" x14ac:dyDescent="0.2">
      <c r="A439" s="136"/>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row>
    <row r="440" spans="1:23" ht="13.5" customHeight="1" x14ac:dyDescent="0.2">
      <c r="A440" s="136"/>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row>
    <row r="441" spans="1:23" ht="13.5" customHeight="1" x14ac:dyDescent="0.2">
      <c r="A441" s="136"/>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row>
    <row r="442" spans="1:23" ht="13.5" customHeight="1" x14ac:dyDescent="0.2">
      <c r="A442" s="136"/>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row>
    <row r="443" spans="1:23" ht="13.5" customHeight="1" x14ac:dyDescent="0.2">
      <c r="A443" s="136"/>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row>
    <row r="444" spans="1:23" ht="13.5" customHeight="1" x14ac:dyDescent="0.2">
      <c r="A444" s="136"/>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row>
    <row r="445" spans="1:23" ht="13.5" customHeight="1" x14ac:dyDescent="0.2">
      <c r="A445" s="136"/>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row>
    <row r="446" spans="1:23" ht="13.5" customHeight="1" x14ac:dyDescent="0.2">
      <c r="A446" s="136"/>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row>
    <row r="447" spans="1:23" ht="13.5" customHeight="1" x14ac:dyDescent="0.2">
      <c r="A447" s="136"/>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row>
    <row r="448" spans="1:23" ht="13.5" customHeight="1" x14ac:dyDescent="0.2">
      <c r="A448" s="136"/>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row>
    <row r="449" spans="1:23" ht="13.5" customHeight="1" x14ac:dyDescent="0.2">
      <c r="A449" s="136"/>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row>
    <row r="450" spans="1:23" ht="13.5" customHeight="1" x14ac:dyDescent="0.2">
      <c r="A450" s="136"/>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row>
    <row r="451" spans="1:23" ht="13.5" customHeight="1" x14ac:dyDescent="0.2">
      <c r="A451" s="136"/>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row>
    <row r="452" spans="1:23" ht="13.5" customHeight="1" x14ac:dyDescent="0.2">
      <c r="A452" s="136"/>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row>
    <row r="453" spans="1:23" ht="13.5" customHeight="1" x14ac:dyDescent="0.2">
      <c r="A453" s="136"/>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row>
    <row r="454" spans="1:23" ht="13.5" customHeight="1" x14ac:dyDescent="0.2">
      <c r="A454" s="136"/>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row>
    <row r="455" spans="1:23" ht="13.5" customHeight="1" x14ac:dyDescent="0.2">
      <c r="A455" s="136"/>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row>
    <row r="456" spans="1:23" ht="13.5" customHeight="1" x14ac:dyDescent="0.2">
      <c r="A456" s="136"/>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row>
    <row r="457" spans="1:23" ht="13.5" customHeight="1" x14ac:dyDescent="0.2">
      <c r="A457" s="136"/>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row>
    <row r="458" spans="1:23" ht="13.5" customHeight="1" x14ac:dyDescent="0.2">
      <c r="A458" s="136"/>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row>
    <row r="459" spans="1:23" ht="13.5" customHeight="1" x14ac:dyDescent="0.2">
      <c r="A459" s="136"/>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row>
    <row r="460" spans="1:23" ht="13.5" customHeight="1" x14ac:dyDescent="0.2">
      <c r="A460" s="136"/>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row>
    <row r="461" spans="1:23" ht="13.5" customHeight="1" x14ac:dyDescent="0.2">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row>
    <row r="462" spans="1:23" ht="13.5" customHeight="1" x14ac:dyDescent="0.2">
      <c r="A462" s="136"/>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row>
    <row r="463" spans="1:23" ht="13.5" customHeight="1" x14ac:dyDescent="0.2">
      <c r="A463" s="136"/>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row>
    <row r="464" spans="1:23" ht="13.5" customHeight="1" x14ac:dyDescent="0.2">
      <c r="A464" s="136"/>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row>
    <row r="465" spans="1:23" ht="13.5" customHeight="1" x14ac:dyDescent="0.2">
      <c r="A465" s="136"/>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row>
    <row r="466" spans="1:23" ht="13.5" customHeight="1" x14ac:dyDescent="0.2">
      <c r="A466" s="136"/>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row>
    <row r="467" spans="1:23" ht="13.5" customHeight="1" x14ac:dyDescent="0.2">
      <c r="A467" s="136"/>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row>
    <row r="468" spans="1:23" ht="13.5" customHeight="1" x14ac:dyDescent="0.2">
      <c r="A468" s="136"/>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row>
    <row r="469" spans="1:23" ht="13.5" customHeight="1" x14ac:dyDescent="0.2">
      <c r="A469" s="136"/>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row>
    <row r="470" spans="1:23" ht="13.5" customHeight="1" x14ac:dyDescent="0.2">
      <c r="A470" s="136"/>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row>
    <row r="471" spans="1:23" ht="13.5" customHeight="1" x14ac:dyDescent="0.2">
      <c r="A471" s="136"/>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row>
    <row r="472" spans="1:23" ht="13.5" customHeight="1" x14ac:dyDescent="0.2">
      <c r="A472" s="136"/>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row>
    <row r="473" spans="1:23" ht="13.5" customHeight="1" x14ac:dyDescent="0.2">
      <c r="A473" s="136"/>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row>
    <row r="474" spans="1:23" ht="13.5" customHeight="1" x14ac:dyDescent="0.2">
      <c r="A474" s="136"/>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row>
    <row r="475" spans="1:23" ht="13.5" customHeight="1" x14ac:dyDescent="0.2">
      <c r="A475" s="136"/>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row>
    <row r="476" spans="1:23" ht="13.5" customHeight="1" x14ac:dyDescent="0.2">
      <c r="A476" s="136"/>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row>
    <row r="477" spans="1:23" ht="13.5" customHeight="1" x14ac:dyDescent="0.2">
      <c r="A477" s="136"/>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row>
    <row r="478" spans="1:23" ht="13.5" customHeight="1" x14ac:dyDescent="0.2">
      <c r="A478" s="136"/>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row>
    <row r="479" spans="1:23" ht="13.5" customHeight="1" x14ac:dyDescent="0.2">
      <c r="A479" s="136"/>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row>
    <row r="480" spans="1:23" ht="13.5" customHeight="1" x14ac:dyDescent="0.2">
      <c r="A480" s="136"/>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row>
    <row r="481" spans="1:23" ht="13.5" customHeight="1" x14ac:dyDescent="0.2">
      <c r="A481" s="136"/>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row>
    <row r="482" spans="1:23" ht="13.5" customHeight="1" x14ac:dyDescent="0.2">
      <c r="A482" s="136"/>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row>
    <row r="483" spans="1:23" ht="13.5" customHeight="1" x14ac:dyDescent="0.2">
      <c r="A483" s="136"/>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row>
    <row r="484" spans="1:23" ht="13.5" customHeight="1" x14ac:dyDescent="0.2">
      <c r="A484" s="136"/>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row>
    <row r="485" spans="1:23" ht="13.5" customHeight="1" x14ac:dyDescent="0.2">
      <c r="A485" s="136"/>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row>
    <row r="486" spans="1:23" ht="13.5" customHeight="1" x14ac:dyDescent="0.2">
      <c r="A486" s="136"/>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row>
    <row r="487" spans="1:23" ht="13.5" customHeight="1" x14ac:dyDescent="0.2">
      <c r="A487" s="136"/>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row>
    <row r="488" spans="1:23" ht="13.5" customHeight="1" x14ac:dyDescent="0.2">
      <c r="A488" s="136"/>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row>
    <row r="489" spans="1:23" ht="13.5" customHeight="1" x14ac:dyDescent="0.2">
      <c r="A489" s="136"/>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row>
    <row r="490" spans="1:23" ht="13.5" customHeight="1" x14ac:dyDescent="0.2">
      <c r="A490" s="136"/>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row>
    <row r="491" spans="1:23" ht="13.5" customHeight="1" x14ac:dyDescent="0.2">
      <c r="A491" s="136"/>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row>
    <row r="492" spans="1:23" ht="13.5" customHeight="1" x14ac:dyDescent="0.2">
      <c r="A492" s="136"/>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row>
    <row r="493" spans="1:23" ht="13.5" customHeight="1" x14ac:dyDescent="0.2">
      <c r="A493" s="136"/>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row>
    <row r="494" spans="1:23" ht="13.5" customHeight="1" x14ac:dyDescent="0.2">
      <c r="A494" s="136"/>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row>
    <row r="495" spans="1:23" ht="13.5" customHeight="1" x14ac:dyDescent="0.2">
      <c r="A495" s="136"/>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row>
    <row r="496" spans="1:23" ht="13.5" customHeight="1" x14ac:dyDescent="0.2">
      <c r="A496" s="136"/>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row>
    <row r="497" spans="1:23" ht="13.5" customHeight="1" x14ac:dyDescent="0.2">
      <c r="A497" s="136"/>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row>
    <row r="498" spans="1:23" ht="13.5" customHeight="1" x14ac:dyDescent="0.2">
      <c r="A498" s="136"/>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row>
    <row r="499" spans="1:23" ht="13.5" customHeight="1" x14ac:dyDescent="0.2">
      <c r="A499" s="136"/>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row>
    <row r="500" spans="1:23" ht="13.5" customHeight="1" x14ac:dyDescent="0.2">
      <c r="A500" s="136"/>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row>
    <row r="501" spans="1:23" ht="13.5" customHeight="1" x14ac:dyDescent="0.2">
      <c r="A501" s="136"/>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row>
    <row r="502" spans="1:23" ht="13.5" customHeight="1" x14ac:dyDescent="0.2">
      <c r="A502" s="136"/>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row>
    <row r="503" spans="1:23" ht="13.5" customHeight="1" x14ac:dyDescent="0.2">
      <c r="A503" s="136"/>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row>
    <row r="504" spans="1:23" ht="13.5" customHeight="1" x14ac:dyDescent="0.2">
      <c r="A504" s="136"/>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row>
    <row r="505" spans="1:23" ht="13.5" customHeight="1" x14ac:dyDescent="0.2">
      <c r="A505" s="136"/>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row>
    <row r="506" spans="1:23" ht="13.5" customHeight="1" x14ac:dyDescent="0.2">
      <c r="A506" s="136"/>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row>
    <row r="507" spans="1:23" ht="13.5" customHeight="1" x14ac:dyDescent="0.2">
      <c r="A507" s="136"/>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row>
    <row r="508" spans="1:23" ht="13.5" customHeight="1" x14ac:dyDescent="0.2">
      <c r="A508" s="136"/>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row>
    <row r="509" spans="1:23" ht="13.5" customHeight="1" x14ac:dyDescent="0.2">
      <c r="A509" s="136"/>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row>
    <row r="510" spans="1:23" ht="13.5" customHeight="1" x14ac:dyDescent="0.2">
      <c r="A510" s="136"/>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row>
    <row r="511" spans="1:23" ht="13.5" customHeight="1" x14ac:dyDescent="0.2">
      <c r="A511" s="136"/>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row>
    <row r="512" spans="1:23" ht="13.5" customHeight="1" x14ac:dyDescent="0.2">
      <c r="A512" s="136"/>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row>
    <row r="513" spans="1:23" ht="13.5" customHeight="1" x14ac:dyDescent="0.2">
      <c r="A513" s="136"/>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row>
    <row r="514" spans="1:23" ht="13.5" customHeight="1" x14ac:dyDescent="0.2">
      <c r="A514" s="136"/>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row>
    <row r="515" spans="1:23" ht="13.5" customHeight="1" x14ac:dyDescent="0.2">
      <c r="A515" s="136"/>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row>
    <row r="516" spans="1:23" ht="13.5" customHeight="1" x14ac:dyDescent="0.2">
      <c r="A516" s="136"/>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row>
    <row r="517" spans="1:23" ht="13.5" customHeight="1" x14ac:dyDescent="0.2">
      <c r="A517" s="136"/>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row>
    <row r="518" spans="1:23" ht="13.5" customHeight="1" x14ac:dyDescent="0.2">
      <c r="A518" s="136"/>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row>
    <row r="519" spans="1:23" ht="13.5" customHeight="1" x14ac:dyDescent="0.2">
      <c r="A519" s="136"/>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row>
    <row r="520" spans="1:23" ht="13.5" customHeight="1" x14ac:dyDescent="0.2">
      <c r="A520" s="136"/>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row>
    <row r="521" spans="1:23" ht="13.5" customHeight="1" x14ac:dyDescent="0.2">
      <c r="A521" s="136"/>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row>
    <row r="522" spans="1:23" ht="13.5" customHeight="1" x14ac:dyDescent="0.2">
      <c r="A522" s="136"/>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row>
    <row r="523" spans="1:23" ht="13.5" customHeight="1" x14ac:dyDescent="0.2">
      <c r="A523" s="136"/>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row>
    <row r="524" spans="1:23" ht="13.5" customHeight="1" x14ac:dyDescent="0.2">
      <c r="A524" s="136"/>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row>
    <row r="525" spans="1:23" ht="13.5" customHeight="1" x14ac:dyDescent="0.2">
      <c r="A525" s="136"/>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row>
    <row r="526" spans="1:23" ht="13.5" customHeight="1" x14ac:dyDescent="0.2">
      <c r="A526" s="136"/>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row>
    <row r="527" spans="1:23" ht="13.5" customHeight="1" x14ac:dyDescent="0.2">
      <c r="A527" s="136"/>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row>
    <row r="528" spans="1:23" ht="13.5" customHeight="1" x14ac:dyDescent="0.2">
      <c r="A528" s="136"/>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row>
    <row r="529" spans="1:23" ht="13.5" customHeight="1" x14ac:dyDescent="0.2">
      <c r="A529" s="136"/>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row>
    <row r="530" spans="1:23" ht="13.5" customHeight="1" x14ac:dyDescent="0.2">
      <c r="A530" s="136"/>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row>
    <row r="531" spans="1:23" ht="13.5" customHeight="1" x14ac:dyDescent="0.2">
      <c r="A531" s="136"/>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row>
    <row r="532" spans="1:23" ht="13.5" customHeight="1" x14ac:dyDescent="0.2">
      <c r="A532" s="136"/>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row>
    <row r="533" spans="1:23" ht="13.5" customHeight="1" x14ac:dyDescent="0.2">
      <c r="A533" s="136"/>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row>
    <row r="534" spans="1:23" ht="13.5" customHeight="1" x14ac:dyDescent="0.2">
      <c r="A534" s="136"/>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row>
    <row r="535" spans="1:23" ht="13.5" customHeight="1" x14ac:dyDescent="0.2">
      <c r="A535" s="136"/>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row>
    <row r="536" spans="1:23" ht="13.5" customHeight="1" x14ac:dyDescent="0.2">
      <c r="A536" s="136"/>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row>
    <row r="537" spans="1:23" ht="13.5" customHeight="1" x14ac:dyDescent="0.2">
      <c r="A537" s="136"/>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row>
    <row r="538" spans="1:23" ht="13.5" customHeight="1" x14ac:dyDescent="0.2">
      <c r="A538" s="136"/>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row>
    <row r="539" spans="1:23" ht="13.5" customHeight="1" x14ac:dyDescent="0.2">
      <c r="A539" s="136"/>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row>
    <row r="540" spans="1:23" ht="13.5" customHeight="1" x14ac:dyDescent="0.2">
      <c r="A540" s="136"/>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row>
    <row r="541" spans="1:23" ht="13.5" customHeight="1" x14ac:dyDescent="0.2">
      <c r="A541" s="136"/>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row>
    <row r="542" spans="1:23" ht="13.5" customHeight="1" x14ac:dyDescent="0.2">
      <c r="A542" s="136"/>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row>
    <row r="543" spans="1:23" ht="13.5" customHeight="1" x14ac:dyDescent="0.2">
      <c r="A543" s="136"/>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row>
    <row r="544" spans="1:23" ht="13.5" customHeight="1" x14ac:dyDescent="0.2">
      <c r="A544" s="136"/>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row>
    <row r="545" spans="1:23" ht="13.5" customHeight="1" x14ac:dyDescent="0.2">
      <c r="A545" s="136"/>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row>
    <row r="546" spans="1:23" ht="13.5" customHeight="1" x14ac:dyDescent="0.2">
      <c r="A546" s="136"/>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row>
    <row r="547" spans="1:23" ht="13.5" customHeight="1" x14ac:dyDescent="0.2">
      <c r="A547" s="136"/>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row>
    <row r="548" spans="1:23" ht="13.5" customHeight="1" x14ac:dyDescent="0.2">
      <c r="A548" s="136"/>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row>
    <row r="549" spans="1:23" ht="13.5" customHeight="1" x14ac:dyDescent="0.2">
      <c r="A549" s="136"/>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row>
    <row r="550" spans="1:23" ht="13.5" customHeight="1" x14ac:dyDescent="0.2">
      <c r="A550" s="136"/>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row>
    <row r="551" spans="1:23" ht="13.5" customHeight="1" x14ac:dyDescent="0.2">
      <c r="A551" s="136"/>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row>
    <row r="552" spans="1:23" ht="13.5" customHeight="1" x14ac:dyDescent="0.2">
      <c r="A552" s="136"/>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row>
    <row r="553" spans="1:23" ht="13.5" customHeight="1" x14ac:dyDescent="0.2">
      <c r="A553" s="136"/>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row>
    <row r="554" spans="1:23" ht="13.5" customHeight="1" x14ac:dyDescent="0.2">
      <c r="A554" s="136"/>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row>
    <row r="555" spans="1:23" ht="13.5" customHeight="1" x14ac:dyDescent="0.2">
      <c r="A555" s="136"/>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row>
    <row r="556" spans="1:23" ht="13.5" customHeight="1" x14ac:dyDescent="0.2">
      <c r="A556" s="136"/>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row>
    <row r="557" spans="1:23" ht="13.5" customHeight="1" x14ac:dyDescent="0.2">
      <c r="A557" s="136"/>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row>
    <row r="558" spans="1:23" ht="13.5" customHeight="1" x14ac:dyDescent="0.2">
      <c r="A558" s="136"/>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row>
    <row r="559" spans="1:23" ht="13.5" customHeight="1" x14ac:dyDescent="0.2">
      <c r="A559" s="136"/>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row>
    <row r="560" spans="1:23" ht="13.5" customHeight="1" x14ac:dyDescent="0.2">
      <c r="A560" s="136"/>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row>
    <row r="561" spans="1:23" ht="13.5" customHeight="1" x14ac:dyDescent="0.2">
      <c r="A561" s="136"/>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row>
    <row r="562" spans="1:23" ht="13.5" customHeight="1" x14ac:dyDescent="0.2">
      <c r="A562" s="136"/>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row>
    <row r="563" spans="1:23" ht="13.5" customHeight="1" x14ac:dyDescent="0.2">
      <c r="A563" s="136"/>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row>
    <row r="564" spans="1:23" ht="13.5" customHeight="1" x14ac:dyDescent="0.2">
      <c r="A564" s="136"/>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row>
    <row r="565" spans="1:23" ht="13.5" customHeight="1" x14ac:dyDescent="0.2">
      <c r="A565" s="136"/>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row>
    <row r="566" spans="1:23" ht="13.5" customHeight="1" x14ac:dyDescent="0.2">
      <c r="A566" s="136"/>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row>
    <row r="567" spans="1:23" ht="13.5" customHeight="1" x14ac:dyDescent="0.2">
      <c r="A567" s="136"/>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row>
    <row r="568" spans="1:23" ht="13.5" customHeight="1" x14ac:dyDescent="0.2">
      <c r="A568" s="136"/>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row>
    <row r="569" spans="1:23" ht="13.5" customHeight="1" x14ac:dyDescent="0.2">
      <c r="A569" s="136"/>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row>
    <row r="570" spans="1:23" ht="13.5" customHeight="1" x14ac:dyDescent="0.2">
      <c r="A570" s="136"/>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row>
    <row r="571" spans="1:23" ht="13.5" customHeight="1" x14ac:dyDescent="0.2">
      <c r="A571" s="136"/>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row>
    <row r="572" spans="1:23" ht="13.5" customHeight="1" x14ac:dyDescent="0.2">
      <c r="A572" s="136"/>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row>
    <row r="573" spans="1:23" ht="13.5" customHeight="1" x14ac:dyDescent="0.2">
      <c r="A573" s="136"/>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row>
    <row r="574" spans="1:23" ht="13.5" customHeight="1" x14ac:dyDescent="0.2">
      <c r="A574" s="136"/>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row>
    <row r="575" spans="1:23" ht="13.5" customHeight="1" x14ac:dyDescent="0.2">
      <c r="A575" s="136"/>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row>
    <row r="576" spans="1:23" ht="13.5" customHeight="1" x14ac:dyDescent="0.2">
      <c r="A576" s="136"/>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row>
    <row r="577" spans="1:23" ht="13.5" customHeight="1" x14ac:dyDescent="0.2">
      <c r="A577" s="136"/>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row>
    <row r="578" spans="1:23" ht="13.5" customHeight="1" x14ac:dyDescent="0.2">
      <c r="A578" s="136"/>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row>
    <row r="579" spans="1:23" ht="13.5" customHeight="1" x14ac:dyDescent="0.2">
      <c r="A579" s="136"/>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row>
    <row r="580" spans="1:23" ht="13.5" customHeight="1" x14ac:dyDescent="0.2">
      <c r="A580" s="136"/>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row>
    <row r="581" spans="1:23" ht="13.5" customHeight="1" x14ac:dyDescent="0.2">
      <c r="A581" s="136"/>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row>
    <row r="582" spans="1:23" ht="13.5" customHeight="1" x14ac:dyDescent="0.2">
      <c r="A582" s="136"/>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row>
    <row r="583" spans="1:23" ht="13.5" customHeight="1" x14ac:dyDescent="0.2">
      <c r="A583" s="136"/>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row>
    <row r="584" spans="1:23" ht="13.5" customHeight="1" x14ac:dyDescent="0.2">
      <c r="A584" s="136"/>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row>
    <row r="585" spans="1:23" ht="13.5" customHeight="1" x14ac:dyDescent="0.2">
      <c r="A585" s="136"/>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row>
    <row r="586" spans="1:23" ht="13.5" customHeight="1" x14ac:dyDescent="0.2">
      <c r="A586" s="136"/>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row>
    <row r="587" spans="1:23" ht="13.5" customHeight="1" x14ac:dyDescent="0.2">
      <c r="A587" s="136"/>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row>
    <row r="588" spans="1:23" ht="13.5" customHeight="1" x14ac:dyDescent="0.2">
      <c r="A588" s="136"/>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row>
    <row r="589" spans="1:23" ht="13.5" customHeight="1" x14ac:dyDescent="0.2">
      <c r="A589" s="136"/>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row>
    <row r="590" spans="1:23" ht="13.5" customHeight="1" x14ac:dyDescent="0.2">
      <c r="A590" s="136"/>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row>
    <row r="591" spans="1:23" ht="13.5" customHeight="1" x14ac:dyDescent="0.2">
      <c r="A591" s="136"/>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row>
    <row r="592" spans="1:23" ht="13.5" customHeight="1" x14ac:dyDescent="0.2">
      <c r="A592" s="136"/>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row>
    <row r="593" spans="1:23" ht="13.5" customHeight="1" x14ac:dyDescent="0.2">
      <c r="A593" s="136"/>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row>
    <row r="594" spans="1:23" ht="13.5" customHeight="1" x14ac:dyDescent="0.2">
      <c r="A594" s="136"/>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row>
    <row r="595" spans="1:23" ht="13.5" customHeight="1" x14ac:dyDescent="0.2">
      <c r="A595" s="136"/>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row>
    <row r="596" spans="1:23" ht="13.5" customHeight="1" x14ac:dyDescent="0.2">
      <c r="A596" s="136"/>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row>
    <row r="597" spans="1:23" ht="13.5" customHeight="1" x14ac:dyDescent="0.2">
      <c r="A597" s="136"/>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row>
    <row r="598" spans="1:23" ht="13.5" customHeight="1" x14ac:dyDescent="0.2">
      <c r="A598" s="136"/>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row>
    <row r="599" spans="1:23" ht="13.5" customHeight="1" x14ac:dyDescent="0.2">
      <c r="A599" s="136"/>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row>
    <row r="600" spans="1:23" ht="13.5" customHeight="1" x14ac:dyDescent="0.2">
      <c r="A600" s="136"/>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row>
    <row r="601" spans="1:23" ht="13.5" customHeight="1" x14ac:dyDescent="0.2">
      <c r="A601" s="136"/>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row>
    <row r="602" spans="1:23" ht="13.5" customHeight="1" x14ac:dyDescent="0.2">
      <c r="A602" s="136"/>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row>
    <row r="603" spans="1:23" ht="13.5" customHeight="1" x14ac:dyDescent="0.2">
      <c r="A603" s="136"/>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row>
    <row r="604" spans="1:23" ht="13.5" customHeight="1" x14ac:dyDescent="0.2">
      <c r="A604" s="136"/>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row>
    <row r="605" spans="1:23" ht="13.5" customHeight="1" x14ac:dyDescent="0.2">
      <c r="A605" s="136"/>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row>
    <row r="606" spans="1:23" ht="13.5" customHeight="1" x14ac:dyDescent="0.2">
      <c r="A606" s="136"/>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row>
    <row r="607" spans="1:23" ht="13.5" customHeight="1" x14ac:dyDescent="0.2">
      <c r="A607" s="136"/>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row>
    <row r="608" spans="1:23" ht="13.5" customHeight="1" x14ac:dyDescent="0.2">
      <c r="A608" s="136"/>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row>
    <row r="609" spans="1:23" ht="13.5" customHeight="1" x14ac:dyDescent="0.2">
      <c r="A609" s="136"/>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row>
    <row r="610" spans="1:23" ht="13.5" customHeight="1" x14ac:dyDescent="0.2">
      <c r="A610" s="136"/>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row>
    <row r="611" spans="1:23" ht="13.5" customHeight="1" x14ac:dyDescent="0.2">
      <c r="A611" s="136"/>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row>
    <row r="612" spans="1:23" ht="13.5" customHeight="1" x14ac:dyDescent="0.2">
      <c r="A612" s="136"/>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row>
    <row r="613" spans="1:23" ht="13.5" customHeight="1" x14ac:dyDescent="0.2">
      <c r="A613" s="136"/>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row>
    <row r="614" spans="1:23" ht="13.5" customHeight="1" x14ac:dyDescent="0.2">
      <c r="A614" s="136"/>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row>
    <row r="615" spans="1:23" ht="13.5" customHeight="1" x14ac:dyDescent="0.2">
      <c r="A615" s="136"/>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row>
    <row r="616" spans="1:23" ht="13.5" customHeight="1" x14ac:dyDescent="0.2">
      <c r="A616" s="136"/>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row>
    <row r="617" spans="1:23" ht="13.5" customHeight="1" x14ac:dyDescent="0.2">
      <c r="A617" s="136"/>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row>
    <row r="618" spans="1:23" ht="13.5" customHeight="1" x14ac:dyDescent="0.2">
      <c r="A618" s="136"/>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row>
    <row r="619" spans="1:23" ht="13.5" customHeight="1" x14ac:dyDescent="0.2">
      <c r="A619" s="136"/>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row>
    <row r="620" spans="1:23" ht="13.5" customHeight="1" x14ac:dyDescent="0.2">
      <c r="A620" s="136"/>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row>
    <row r="621" spans="1:23" ht="13.5" customHeight="1" x14ac:dyDescent="0.2">
      <c r="A621" s="136"/>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row>
    <row r="622" spans="1:23" ht="13.5" customHeight="1" x14ac:dyDescent="0.2">
      <c r="A622" s="136"/>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row>
    <row r="623" spans="1:23" ht="13.5" customHeight="1" x14ac:dyDescent="0.2">
      <c r="A623" s="136"/>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row>
    <row r="624" spans="1:23" ht="13.5" customHeight="1" x14ac:dyDescent="0.2">
      <c r="A624" s="136"/>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row>
    <row r="625" spans="1:23" ht="13.5" customHeight="1" x14ac:dyDescent="0.2">
      <c r="A625" s="136"/>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row>
    <row r="626" spans="1:23" ht="13.5" customHeight="1" x14ac:dyDescent="0.2">
      <c r="A626" s="136"/>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row>
    <row r="627" spans="1:23" ht="13.5" customHeight="1" x14ac:dyDescent="0.2">
      <c r="A627" s="136"/>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row>
    <row r="628" spans="1:23" ht="13.5" customHeight="1" x14ac:dyDescent="0.2">
      <c r="A628" s="136"/>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row>
    <row r="629" spans="1:23" ht="13.5" customHeight="1" x14ac:dyDescent="0.2">
      <c r="A629" s="136"/>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row>
    <row r="630" spans="1:23" ht="13.5" customHeight="1" x14ac:dyDescent="0.2">
      <c r="A630" s="136"/>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row>
    <row r="631" spans="1:23" ht="13.5" customHeight="1" x14ac:dyDescent="0.2">
      <c r="A631" s="136"/>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row>
    <row r="632" spans="1:23" ht="13.5" customHeight="1" x14ac:dyDescent="0.2">
      <c r="A632" s="136"/>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row>
    <row r="633" spans="1:23" ht="13.5" customHeight="1" x14ac:dyDescent="0.2">
      <c r="A633" s="136"/>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row>
    <row r="634" spans="1:23" ht="13.5" customHeight="1" x14ac:dyDescent="0.2">
      <c r="A634" s="136"/>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row>
    <row r="635" spans="1:23" ht="13.5" customHeight="1" x14ac:dyDescent="0.2">
      <c r="A635" s="136"/>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row>
    <row r="636" spans="1:23" ht="13.5" customHeight="1" x14ac:dyDescent="0.2">
      <c r="A636" s="136"/>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row>
    <row r="637" spans="1:23" ht="13.5" customHeight="1" x14ac:dyDescent="0.2">
      <c r="A637" s="136"/>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row>
    <row r="638" spans="1:23" ht="13.5" customHeight="1" x14ac:dyDescent="0.2">
      <c r="A638" s="136"/>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row>
    <row r="639" spans="1:23" ht="13.5" customHeight="1" x14ac:dyDescent="0.2">
      <c r="A639" s="136"/>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row>
    <row r="640" spans="1:23" ht="13.5" customHeight="1" x14ac:dyDescent="0.2">
      <c r="A640" s="136"/>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row>
    <row r="641" spans="1:23" ht="13.5" customHeight="1" x14ac:dyDescent="0.2">
      <c r="A641" s="136"/>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row>
    <row r="642" spans="1:23" ht="13.5" customHeight="1" x14ac:dyDescent="0.2">
      <c r="A642" s="136"/>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row>
    <row r="643" spans="1:23" ht="13.5" customHeight="1" x14ac:dyDescent="0.2">
      <c r="A643" s="136"/>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row>
    <row r="644" spans="1:23" ht="13.5" customHeight="1" x14ac:dyDescent="0.2">
      <c r="A644" s="136"/>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row>
    <row r="645" spans="1:23" ht="13.5" customHeight="1" x14ac:dyDescent="0.2">
      <c r="A645" s="136"/>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row>
    <row r="646" spans="1:23" ht="13.5" customHeight="1" x14ac:dyDescent="0.2">
      <c r="A646" s="136"/>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row>
    <row r="647" spans="1:23" ht="13.5" customHeight="1" x14ac:dyDescent="0.2">
      <c r="A647" s="136"/>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row>
    <row r="648" spans="1:23" ht="13.5" customHeight="1" x14ac:dyDescent="0.2">
      <c r="A648" s="136"/>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row>
    <row r="649" spans="1:23" ht="13.5" customHeight="1" x14ac:dyDescent="0.2">
      <c r="A649" s="136"/>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row>
    <row r="650" spans="1:23" ht="13.5" customHeight="1" x14ac:dyDescent="0.2">
      <c r="A650" s="136"/>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row>
    <row r="651" spans="1:23" ht="13.5" customHeight="1" x14ac:dyDescent="0.2">
      <c r="A651" s="136"/>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row>
    <row r="652" spans="1:23" ht="13.5" customHeight="1" x14ac:dyDescent="0.2">
      <c r="A652" s="136"/>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row>
    <row r="653" spans="1:23" ht="13.5" customHeight="1" x14ac:dyDescent="0.2">
      <c r="A653" s="136"/>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row>
    <row r="654" spans="1:23" ht="13.5" customHeight="1" x14ac:dyDescent="0.2">
      <c r="A654" s="136"/>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row>
    <row r="655" spans="1:23" ht="13.5" customHeight="1" x14ac:dyDescent="0.2">
      <c r="A655" s="136"/>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row>
    <row r="656" spans="1:23" ht="13.5" customHeight="1" x14ac:dyDescent="0.2">
      <c r="A656" s="136"/>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row>
    <row r="657" spans="1:23" ht="13.5" customHeight="1" x14ac:dyDescent="0.2">
      <c r="A657" s="136"/>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row>
    <row r="658" spans="1:23" ht="13.5" customHeight="1" x14ac:dyDescent="0.2">
      <c r="A658" s="136"/>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row>
    <row r="659" spans="1:23" ht="13.5" customHeight="1" x14ac:dyDescent="0.2">
      <c r="A659" s="136"/>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row>
    <row r="660" spans="1:23" ht="13.5" customHeight="1" x14ac:dyDescent="0.2">
      <c r="A660" s="136"/>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row>
    <row r="661" spans="1:23" ht="13.5" customHeight="1" x14ac:dyDescent="0.2">
      <c r="A661" s="136"/>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row>
    <row r="662" spans="1:23" ht="13.5" customHeight="1" x14ac:dyDescent="0.2">
      <c r="A662" s="136"/>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row>
    <row r="663" spans="1:23" ht="13.5" customHeight="1" x14ac:dyDescent="0.2">
      <c r="A663" s="136"/>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row>
    <row r="664" spans="1:23" ht="13.5" customHeight="1" x14ac:dyDescent="0.2">
      <c r="A664" s="136"/>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row>
    <row r="665" spans="1:23" ht="13.5" customHeight="1" x14ac:dyDescent="0.2">
      <c r="A665" s="136"/>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row>
    <row r="666" spans="1:23" ht="13.5" customHeight="1" x14ac:dyDescent="0.2">
      <c r="A666" s="136"/>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row>
    <row r="667" spans="1:23" ht="13.5" customHeight="1" x14ac:dyDescent="0.2">
      <c r="A667" s="136"/>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row>
    <row r="668" spans="1:23" ht="13.5" customHeight="1" x14ac:dyDescent="0.2">
      <c r="A668" s="136"/>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row>
    <row r="669" spans="1:23" ht="13.5" customHeight="1" x14ac:dyDescent="0.2">
      <c r="A669" s="136"/>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row>
    <row r="670" spans="1:23" ht="13.5" customHeight="1" x14ac:dyDescent="0.2">
      <c r="A670" s="136"/>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row>
    <row r="671" spans="1:23" ht="13.5" customHeight="1" x14ac:dyDescent="0.2">
      <c r="A671" s="136"/>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row>
    <row r="672" spans="1:23" ht="13.5" customHeight="1" x14ac:dyDescent="0.2">
      <c r="A672" s="136"/>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row>
    <row r="673" spans="1:23" ht="13.5" customHeight="1" x14ac:dyDescent="0.2">
      <c r="A673" s="136"/>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row>
    <row r="674" spans="1:23" ht="13.5" customHeight="1" x14ac:dyDescent="0.2">
      <c r="A674" s="136"/>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row>
    <row r="675" spans="1:23" ht="13.5" customHeight="1" x14ac:dyDescent="0.2">
      <c r="A675" s="136"/>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row>
    <row r="676" spans="1:23" ht="13.5" customHeight="1" x14ac:dyDescent="0.2">
      <c r="A676" s="136"/>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row>
    <row r="677" spans="1:23" ht="13.5" customHeight="1" x14ac:dyDescent="0.2">
      <c r="A677" s="136"/>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row>
    <row r="678" spans="1:23" ht="13.5" customHeight="1" x14ac:dyDescent="0.2">
      <c r="A678" s="136"/>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row>
    <row r="679" spans="1:23" ht="13.5" customHeight="1" x14ac:dyDescent="0.2">
      <c r="A679" s="136"/>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row>
    <row r="680" spans="1:23" ht="13.5" customHeight="1" x14ac:dyDescent="0.2">
      <c r="A680" s="136"/>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row>
    <row r="681" spans="1:23" ht="13.5" customHeight="1" x14ac:dyDescent="0.2">
      <c r="A681" s="136"/>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row>
    <row r="682" spans="1:23" ht="13.5" customHeight="1" x14ac:dyDescent="0.2">
      <c r="A682" s="136"/>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row>
    <row r="683" spans="1:23" ht="13.5" customHeight="1" x14ac:dyDescent="0.2">
      <c r="A683" s="136"/>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row>
    <row r="684" spans="1:23" ht="13.5" customHeight="1" x14ac:dyDescent="0.2">
      <c r="A684" s="136"/>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row>
    <row r="685" spans="1:23" ht="13.5" customHeight="1" x14ac:dyDescent="0.2">
      <c r="A685" s="136"/>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row>
    <row r="686" spans="1:23" ht="13.5" customHeight="1" x14ac:dyDescent="0.2">
      <c r="A686" s="136"/>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row>
    <row r="687" spans="1:23" ht="13.5" customHeight="1" x14ac:dyDescent="0.2">
      <c r="A687" s="136"/>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row>
    <row r="688" spans="1:23" ht="13.5" customHeight="1" x14ac:dyDescent="0.2">
      <c r="A688" s="136"/>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row>
    <row r="689" spans="1:23" ht="13.5" customHeight="1" x14ac:dyDescent="0.2">
      <c r="A689" s="136"/>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row>
    <row r="690" spans="1:23" ht="13.5" customHeight="1" x14ac:dyDescent="0.2">
      <c r="A690" s="136"/>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row>
    <row r="691" spans="1:23" ht="13.5" customHeight="1" x14ac:dyDescent="0.2">
      <c r="A691" s="136"/>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row>
    <row r="692" spans="1:23" ht="13.5" customHeight="1" x14ac:dyDescent="0.2">
      <c r="A692" s="136"/>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row>
    <row r="693" spans="1:23" ht="13.5" customHeight="1" x14ac:dyDescent="0.2">
      <c r="A693" s="136"/>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row>
    <row r="694" spans="1:23" ht="13.5" customHeight="1" x14ac:dyDescent="0.2">
      <c r="A694" s="136"/>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row>
    <row r="695" spans="1:23" ht="13.5" customHeight="1" x14ac:dyDescent="0.2">
      <c r="A695" s="136"/>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row>
    <row r="696" spans="1:23" ht="13.5" customHeight="1" x14ac:dyDescent="0.2">
      <c r="A696" s="136"/>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row>
    <row r="697" spans="1:23" ht="13.5" customHeight="1" x14ac:dyDescent="0.2">
      <c r="A697" s="136"/>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row>
    <row r="698" spans="1:23" ht="13.5" customHeight="1" x14ac:dyDescent="0.2">
      <c r="A698" s="136"/>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row>
    <row r="699" spans="1:23" ht="13.5" customHeight="1" x14ac:dyDescent="0.2">
      <c r="A699" s="136"/>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row>
    <row r="700" spans="1:23" ht="13.5" customHeight="1" x14ac:dyDescent="0.2">
      <c r="A700" s="136"/>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row>
    <row r="701" spans="1:23" ht="13.5" customHeight="1" x14ac:dyDescent="0.2">
      <c r="A701" s="136"/>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row>
    <row r="702" spans="1:23" ht="13.5" customHeight="1" x14ac:dyDescent="0.2">
      <c r="A702" s="136"/>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row>
    <row r="703" spans="1:23" ht="13.5" customHeight="1" x14ac:dyDescent="0.2">
      <c r="A703" s="136"/>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row>
    <row r="704" spans="1:23" ht="13.5" customHeight="1" x14ac:dyDescent="0.2">
      <c r="A704" s="136"/>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row>
    <row r="705" spans="1:23" ht="13.5" customHeight="1" x14ac:dyDescent="0.2">
      <c r="A705" s="136"/>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row>
    <row r="706" spans="1:23" ht="13.5" customHeight="1" x14ac:dyDescent="0.2">
      <c r="A706" s="136"/>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row>
    <row r="707" spans="1:23" ht="13.5" customHeight="1" x14ac:dyDescent="0.2">
      <c r="A707" s="136"/>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row>
    <row r="708" spans="1:23" ht="13.5" customHeight="1" x14ac:dyDescent="0.2">
      <c r="A708" s="136"/>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row>
    <row r="709" spans="1:23" ht="13.5" customHeight="1" x14ac:dyDescent="0.2">
      <c r="A709" s="136"/>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row>
    <row r="710" spans="1:23" ht="13.5" customHeight="1" x14ac:dyDescent="0.2">
      <c r="A710" s="136"/>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row>
    <row r="711" spans="1:23" ht="13.5" customHeight="1" x14ac:dyDescent="0.2">
      <c r="A711" s="136"/>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row>
    <row r="712" spans="1:23" ht="13.5" customHeight="1" x14ac:dyDescent="0.2">
      <c r="A712" s="136"/>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row>
    <row r="713" spans="1:23" ht="13.5" customHeight="1" x14ac:dyDescent="0.2">
      <c r="A713" s="136"/>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row>
    <row r="714" spans="1:23" ht="13.5" customHeight="1" x14ac:dyDescent="0.2">
      <c r="A714" s="136"/>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row>
    <row r="715" spans="1:23" ht="13.5" customHeight="1" x14ac:dyDescent="0.2">
      <c r="A715" s="136"/>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row>
    <row r="716" spans="1:23" ht="13.5" customHeight="1" x14ac:dyDescent="0.2">
      <c r="A716" s="136"/>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row>
    <row r="717" spans="1:23" ht="13.5" customHeight="1" x14ac:dyDescent="0.2">
      <c r="A717" s="136"/>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row>
    <row r="718" spans="1:23" ht="13.5" customHeight="1" x14ac:dyDescent="0.2">
      <c r="A718" s="136"/>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row>
    <row r="719" spans="1:23" ht="13.5" customHeight="1" x14ac:dyDescent="0.2">
      <c r="A719" s="136"/>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row>
    <row r="720" spans="1:23" ht="13.5" customHeight="1" x14ac:dyDescent="0.2">
      <c r="A720" s="136"/>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row>
    <row r="721" spans="1:23" ht="13.5" customHeight="1" x14ac:dyDescent="0.2">
      <c r="A721" s="136"/>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row>
    <row r="722" spans="1:23" ht="13.5" customHeight="1" x14ac:dyDescent="0.2">
      <c r="A722" s="136"/>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row>
    <row r="723" spans="1:23" ht="13.5" customHeight="1" x14ac:dyDescent="0.2">
      <c r="A723" s="136"/>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row>
    <row r="724" spans="1:23" ht="13.5" customHeight="1" x14ac:dyDescent="0.2">
      <c r="A724" s="136"/>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row>
    <row r="725" spans="1:23" ht="13.5" customHeight="1" x14ac:dyDescent="0.2">
      <c r="A725" s="136"/>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row>
    <row r="726" spans="1:23" ht="13.5" customHeight="1" x14ac:dyDescent="0.2">
      <c r="A726" s="136"/>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row>
    <row r="727" spans="1:23" ht="13.5" customHeight="1" x14ac:dyDescent="0.2">
      <c r="A727" s="136"/>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row>
    <row r="728" spans="1:23" ht="13.5" customHeight="1" x14ac:dyDescent="0.2">
      <c r="A728" s="136"/>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row>
    <row r="729" spans="1:23" ht="13.5" customHeight="1" x14ac:dyDescent="0.2">
      <c r="A729" s="136"/>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row>
    <row r="730" spans="1:23" ht="13.5" customHeight="1" x14ac:dyDescent="0.2">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row>
    <row r="731" spans="1:23" ht="13.5" customHeight="1" x14ac:dyDescent="0.2">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row>
    <row r="732" spans="1:23" ht="13.5" customHeight="1" x14ac:dyDescent="0.2">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row>
    <row r="733" spans="1:23" ht="13.5" customHeight="1" x14ac:dyDescent="0.2">
      <c r="A733" s="136"/>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row>
    <row r="734" spans="1:23" ht="13.5" customHeight="1" x14ac:dyDescent="0.2">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row>
    <row r="735" spans="1:23" ht="13.5" customHeight="1" x14ac:dyDescent="0.2">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row>
    <row r="736" spans="1:23" ht="13.5" customHeight="1" x14ac:dyDescent="0.2">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row>
    <row r="737" spans="1:23" ht="13.5" customHeight="1" x14ac:dyDescent="0.2">
      <c r="A737" s="136"/>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row>
    <row r="738" spans="1:23" ht="13.5" customHeight="1" x14ac:dyDescent="0.2">
      <c r="A738" s="136"/>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row>
    <row r="739" spans="1:23" ht="13.5" customHeight="1" x14ac:dyDescent="0.2">
      <c r="A739" s="136"/>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row>
    <row r="740" spans="1:23" ht="13.5" customHeight="1" x14ac:dyDescent="0.2">
      <c r="A740" s="136"/>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row>
    <row r="741" spans="1:23" ht="13.5" customHeight="1" x14ac:dyDescent="0.2">
      <c r="A741" s="136"/>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row>
    <row r="742" spans="1:23" ht="13.5" customHeight="1" x14ac:dyDescent="0.2">
      <c r="A742" s="136"/>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row>
    <row r="743" spans="1:23" ht="13.5" customHeight="1" x14ac:dyDescent="0.2">
      <c r="A743" s="136"/>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row>
    <row r="744" spans="1:23" ht="13.5" customHeight="1" x14ac:dyDescent="0.2">
      <c r="A744" s="136"/>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row>
    <row r="745" spans="1:23" ht="13.5" customHeight="1" x14ac:dyDescent="0.2">
      <c r="A745" s="136"/>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row>
    <row r="746" spans="1:23" ht="13.5" customHeight="1" x14ac:dyDescent="0.2">
      <c r="A746" s="136"/>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row>
    <row r="747" spans="1:23" ht="13.5" customHeight="1" x14ac:dyDescent="0.2">
      <c r="A747" s="136"/>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row>
    <row r="748" spans="1:23" ht="13.5" customHeight="1" x14ac:dyDescent="0.2">
      <c r="A748" s="136"/>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row>
    <row r="749" spans="1:23" ht="13.5" customHeight="1" x14ac:dyDescent="0.2">
      <c r="A749" s="136"/>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row>
    <row r="750" spans="1:23" ht="13.5" customHeight="1" x14ac:dyDescent="0.2">
      <c r="A750" s="136"/>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row>
    <row r="751" spans="1:23" ht="13.5" customHeight="1" x14ac:dyDescent="0.2">
      <c r="A751" s="136"/>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row>
    <row r="752" spans="1:23" ht="13.5" customHeight="1" x14ac:dyDescent="0.2">
      <c r="A752" s="136"/>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row>
    <row r="753" spans="1:23" ht="13.5" customHeight="1" x14ac:dyDescent="0.2">
      <c r="A753" s="136"/>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row>
    <row r="754" spans="1:23" ht="13.5" customHeight="1" x14ac:dyDescent="0.2">
      <c r="A754" s="136"/>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row>
    <row r="755" spans="1:23" ht="13.5" customHeight="1" x14ac:dyDescent="0.2">
      <c r="A755" s="136"/>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row>
    <row r="756" spans="1:23" ht="13.5" customHeight="1" x14ac:dyDescent="0.2">
      <c r="A756" s="136"/>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row>
    <row r="757" spans="1:23" ht="13.5" customHeight="1" x14ac:dyDescent="0.2">
      <c r="A757" s="136"/>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row>
    <row r="758" spans="1:23" ht="13.5" customHeight="1" x14ac:dyDescent="0.2">
      <c r="A758" s="136"/>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row>
    <row r="759" spans="1:23" ht="13.5" customHeight="1" x14ac:dyDescent="0.2">
      <c r="A759" s="136"/>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row>
    <row r="760" spans="1:23" ht="13.5" customHeight="1" x14ac:dyDescent="0.2">
      <c r="A760" s="136"/>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row>
    <row r="761" spans="1:23" ht="13.5" customHeight="1" x14ac:dyDescent="0.2">
      <c r="A761" s="136"/>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row>
    <row r="762" spans="1:23" ht="13.5" customHeight="1" x14ac:dyDescent="0.2">
      <c r="A762" s="136"/>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row>
    <row r="763" spans="1:23" ht="13.5" customHeight="1" x14ac:dyDescent="0.2">
      <c r="A763" s="136"/>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row>
    <row r="764" spans="1:23" ht="13.5" customHeight="1" x14ac:dyDescent="0.2">
      <c r="A764" s="136"/>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row>
    <row r="765" spans="1:23" ht="13.5" customHeight="1" x14ac:dyDescent="0.2">
      <c r="A765" s="136"/>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row>
    <row r="766" spans="1:23" ht="13.5" customHeight="1" x14ac:dyDescent="0.2">
      <c r="A766" s="136"/>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row>
    <row r="767" spans="1:23" ht="13.5" customHeight="1" x14ac:dyDescent="0.2">
      <c r="A767" s="136"/>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row>
    <row r="768" spans="1:23" ht="13.5" customHeight="1" x14ac:dyDescent="0.2">
      <c r="A768" s="136"/>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row>
    <row r="769" spans="1:23" ht="13.5" customHeight="1" x14ac:dyDescent="0.2">
      <c r="A769" s="136"/>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row>
    <row r="770" spans="1:23" ht="13.5" customHeight="1" x14ac:dyDescent="0.2">
      <c r="A770" s="136"/>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row>
    <row r="771" spans="1:23" ht="13.5" customHeight="1" x14ac:dyDescent="0.2">
      <c r="A771" s="136"/>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row>
    <row r="772" spans="1:23" ht="13.5" customHeight="1" x14ac:dyDescent="0.2">
      <c r="A772" s="136"/>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row>
    <row r="773" spans="1:23" ht="13.5" customHeight="1" x14ac:dyDescent="0.2">
      <c r="A773" s="136"/>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row>
    <row r="774" spans="1:23" ht="13.5" customHeight="1" x14ac:dyDescent="0.2">
      <c r="A774" s="136"/>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row>
    <row r="775" spans="1:23" ht="13.5" customHeight="1" x14ac:dyDescent="0.2">
      <c r="A775" s="136"/>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row>
    <row r="776" spans="1:23" ht="13.5" customHeight="1" x14ac:dyDescent="0.2">
      <c r="A776" s="136"/>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row>
    <row r="777" spans="1:23" ht="13.5" customHeight="1" x14ac:dyDescent="0.2">
      <c r="A777" s="136"/>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row>
    <row r="778" spans="1:23" ht="13.5" customHeight="1" x14ac:dyDescent="0.2">
      <c r="A778" s="136"/>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row>
    <row r="779" spans="1:23" ht="13.5" customHeight="1" x14ac:dyDescent="0.2">
      <c r="A779" s="136"/>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row>
    <row r="780" spans="1:23" ht="13.5" customHeight="1" x14ac:dyDescent="0.2">
      <c r="A780" s="136"/>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row>
    <row r="781" spans="1:23" ht="13.5" customHeight="1" x14ac:dyDescent="0.2">
      <c r="A781" s="136"/>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row>
    <row r="782" spans="1:23" ht="13.5" customHeight="1" x14ac:dyDescent="0.2">
      <c r="A782" s="136"/>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row>
    <row r="783" spans="1:23" ht="13.5" customHeight="1" x14ac:dyDescent="0.2">
      <c r="A783" s="136"/>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row>
    <row r="784" spans="1:23" ht="13.5" customHeight="1" x14ac:dyDescent="0.2">
      <c r="A784" s="136"/>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row>
    <row r="785" spans="1:23" ht="13.5" customHeight="1" x14ac:dyDescent="0.2">
      <c r="A785" s="136"/>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row>
    <row r="786" spans="1:23" ht="13.5" customHeight="1" x14ac:dyDescent="0.2">
      <c r="A786" s="136"/>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row>
    <row r="787" spans="1:23" ht="13.5" customHeight="1" x14ac:dyDescent="0.2">
      <c r="A787" s="136"/>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row>
    <row r="788" spans="1:23" ht="13.5" customHeight="1" x14ac:dyDescent="0.2">
      <c r="A788" s="136"/>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row>
    <row r="789" spans="1:23" ht="13.5" customHeight="1" x14ac:dyDescent="0.2">
      <c r="A789" s="136"/>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row>
    <row r="790" spans="1:23" ht="13.5" customHeight="1" x14ac:dyDescent="0.2">
      <c r="A790" s="136"/>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row>
    <row r="791" spans="1:23" ht="13.5" customHeight="1" x14ac:dyDescent="0.2">
      <c r="A791" s="136"/>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row>
    <row r="792" spans="1:23" ht="13.5" customHeight="1" x14ac:dyDescent="0.2">
      <c r="A792" s="136"/>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row>
    <row r="793" spans="1:23" ht="13.5" customHeight="1" x14ac:dyDescent="0.2">
      <c r="A793" s="136"/>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row>
    <row r="794" spans="1:23" ht="13.5" customHeight="1" x14ac:dyDescent="0.2">
      <c r="A794" s="136"/>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row>
    <row r="795" spans="1:23" ht="13.5" customHeight="1" x14ac:dyDescent="0.2">
      <c r="A795" s="136"/>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row>
    <row r="796" spans="1:23" ht="13.5" customHeight="1" x14ac:dyDescent="0.2">
      <c r="A796" s="136"/>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row>
    <row r="797" spans="1:23" ht="13.5" customHeight="1" x14ac:dyDescent="0.2">
      <c r="A797" s="136"/>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row>
    <row r="798" spans="1:23" ht="13.5" customHeight="1" x14ac:dyDescent="0.2">
      <c r="A798" s="136"/>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row>
    <row r="799" spans="1:23" ht="13.5" customHeight="1" x14ac:dyDescent="0.2">
      <c r="A799" s="136"/>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row>
    <row r="800" spans="1:23" ht="13.5" customHeight="1" x14ac:dyDescent="0.2">
      <c r="A800" s="136"/>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row>
    <row r="801" spans="1:23" ht="13.5" customHeight="1" x14ac:dyDescent="0.2">
      <c r="A801" s="136"/>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row>
    <row r="802" spans="1:23" ht="13.5" customHeight="1" x14ac:dyDescent="0.2">
      <c r="A802" s="136"/>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row>
    <row r="803" spans="1:23" ht="13.5" customHeight="1" x14ac:dyDescent="0.2">
      <c r="A803" s="136"/>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row>
    <row r="804" spans="1:23" ht="13.5" customHeight="1" x14ac:dyDescent="0.2">
      <c r="A804" s="136"/>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row>
    <row r="805" spans="1:23" ht="13.5" customHeight="1" x14ac:dyDescent="0.2">
      <c r="A805" s="136"/>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row>
    <row r="806" spans="1:23" ht="13.5" customHeight="1" x14ac:dyDescent="0.2">
      <c r="A806" s="136"/>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row>
    <row r="807" spans="1:23" ht="13.5" customHeight="1" x14ac:dyDescent="0.2">
      <c r="A807" s="136"/>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row>
    <row r="808" spans="1:23" ht="13.5" customHeight="1" x14ac:dyDescent="0.2">
      <c r="A808" s="136"/>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row>
    <row r="809" spans="1:23" ht="13.5" customHeight="1" x14ac:dyDescent="0.2">
      <c r="A809" s="136"/>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row>
    <row r="810" spans="1:23" ht="13.5" customHeight="1" x14ac:dyDescent="0.2">
      <c r="A810" s="136"/>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row>
    <row r="811" spans="1:23" ht="13.5" customHeight="1" x14ac:dyDescent="0.2">
      <c r="A811" s="136"/>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row>
    <row r="812" spans="1:23" ht="13.5" customHeight="1" x14ac:dyDescent="0.2">
      <c r="A812" s="136"/>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row>
    <row r="813" spans="1:23" ht="13.5" customHeight="1" x14ac:dyDescent="0.2">
      <c r="A813" s="136"/>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row>
    <row r="814" spans="1:23" ht="13.5" customHeight="1" x14ac:dyDescent="0.2">
      <c r="A814" s="136"/>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row>
    <row r="815" spans="1:23" ht="13.5" customHeight="1" x14ac:dyDescent="0.2">
      <c r="A815" s="136"/>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row>
    <row r="816" spans="1:23" ht="13.5" customHeight="1" x14ac:dyDescent="0.2">
      <c r="A816" s="136"/>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row>
    <row r="817" spans="1:23" ht="13.5" customHeight="1" x14ac:dyDescent="0.2">
      <c r="A817" s="136"/>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row>
    <row r="818" spans="1:23" ht="13.5" customHeight="1" x14ac:dyDescent="0.2">
      <c r="A818" s="136"/>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row>
    <row r="819" spans="1:23" ht="13.5" customHeight="1" x14ac:dyDescent="0.2">
      <c r="A819" s="136"/>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row>
    <row r="820" spans="1:23" ht="13.5" customHeight="1" x14ac:dyDescent="0.2">
      <c r="A820" s="136"/>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row>
    <row r="821" spans="1:23" ht="13.5" customHeight="1" x14ac:dyDescent="0.2">
      <c r="A821" s="136"/>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row>
    <row r="822" spans="1:23" ht="13.5" customHeight="1" x14ac:dyDescent="0.2">
      <c r="A822" s="136"/>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row>
    <row r="823" spans="1:23" ht="13.5" customHeight="1" x14ac:dyDescent="0.2">
      <c r="A823" s="136"/>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row>
    <row r="824" spans="1:23" ht="13.5" customHeight="1" x14ac:dyDescent="0.2">
      <c r="A824" s="136"/>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row>
    <row r="825" spans="1:23" ht="13.5" customHeight="1" x14ac:dyDescent="0.2">
      <c r="A825" s="136"/>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row>
    <row r="826" spans="1:23" ht="13.5" customHeight="1" x14ac:dyDescent="0.2">
      <c r="A826" s="136"/>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row>
    <row r="827" spans="1:23" ht="13.5" customHeight="1" x14ac:dyDescent="0.2">
      <c r="A827" s="136"/>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row>
    <row r="828" spans="1:23" ht="13.5" customHeight="1" x14ac:dyDescent="0.2">
      <c r="A828" s="136"/>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row>
    <row r="829" spans="1:23" ht="13.5" customHeight="1" x14ac:dyDescent="0.2">
      <c r="A829" s="136"/>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row>
    <row r="830" spans="1:23" ht="13.5" customHeight="1" x14ac:dyDescent="0.2">
      <c r="A830" s="136"/>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row>
    <row r="831" spans="1:23" ht="13.5" customHeight="1" x14ac:dyDescent="0.2">
      <c r="A831" s="136"/>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row>
    <row r="832" spans="1:23" ht="13.5" customHeight="1" x14ac:dyDescent="0.2">
      <c r="A832" s="136"/>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row>
    <row r="833" spans="1:23" ht="13.5" customHeight="1" x14ac:dyDescent="0.2">
      <c r="A833" s="136"/>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row>
    <row r="834" spans="1:23" ht="13.5" customHeight="1" x14ac:dyDescent="0.2">
      <c r="A834" s="136"/>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row>
    <row r="835" spans="1:23" ht="13.5" customHeight="1" x14ac:dyDescent="0.2">
      <c r="A835" s="136"/>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row>
    <row r="836" spans="1:23" ht="13.5" customHeight="1" x14ac:dyDescent="0.2">
      <c r="A836" s="136"/>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row>
    <row r="837" spans="1:23" ht="13.5" customHeight="1" x14ac:dyDescent="0.2">
      <c r="A837" s="136"/>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row>
    <row r="838" spans="1:23" ht="13.5" customHeight="1" x14ac:dyDescent="0.2">
      <c r="A838" s="136"/>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row>
    <row r="839" spans="1:23" ht="13.5" customHeight="1" x14ac:dyDescent="0.2">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row>
    <row r="840" spans="1:23" ht="13.5" customHeight="1" x14ac:dyDescent="0.2">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row>
    <row r="841" spans="1:23" ht="13.5" customHeight="1" x14ac:dyDescent="0.2">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row>
    <row r="842" spans="1:23" ht="13.5" customHeight="1" x14ac:dyDescent="0.2">
      <c r="A842" s="136"/>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row>
    <row r="843" spans="1:23" ht="13.5" customHeight="1" x14ac:dyDescent="0.2">
      <c r="A843" s="136"/>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row>
    <row r="844" spans="1:23" ht="13.5" customHeight="1" x14ac:dyDescent="0.2">
      <c r="A844" s="136"/>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row>
    <row r="845" spans="1:23" ht="13.5" customHeight="1" x14ac:dyDescent="0.2">
      <c r="A845" s="136"/>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row>
    <row r="846" spans="1:23" ht="13.5" customHeight="1" x14ac:dyDescent="0.2">
      <c r="A846" s="136"/>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row>
    <row r="847" spans="1:23" ht="13.5" customHeight="1" x14ac:dyDescent="0.2">
      <c r="A847" s="136"/>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row>
    <row r="848" spans="1:23" ht="13.5" customHeight="1" x14ac:dyDescent="0.2">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row>
    <row r="849" spans="1:23" ht="13.5" customHeight="1" x14ac:dyDescent="0.2">
      <c r="A849" s="136"/>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row>
    <row r="850" spans="1:23" ht="13.5" customHeight="1" x14ac:dyDescent="0.2">
      <c r="A850" s="136"/>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row>
    <row r="851" spans="1:23" ht="13.5" customHeight="1" x14ac:dyDescent="0.2">
      <c r="A851" s="136"/>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row>
    <row r="852" spans="1:23" ht="13.5" customHeight="1" x14ac:dyDescent="0.2">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row>
    <row r="853" spans="1:23" ht="13.5" customHeight="1" x14ac:dyDescent="0.2">
      <c r="A853" s="136"/>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row>
    <row r="854" spans="1:23" ht="13.5" customHeight="1" x14ac:dyDescent="0.2">
      <c r="A854" s="136"/>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row>
    <row r="855" spans="1:23" ht="13.5" customHeight="1" x14ac:dyDescent="0.2">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row>
    <row r="856" spans="1:23" ht="13.5" customHeight="1" x14ac:dyDescent="0.2">
      <c r="A856" s="136"/>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row>
    <row r="857" spans="1:23" ht="13.5" customHeight="1" x14ac:dyDescent="0.2">
      <c r="A857" s="136"/>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row>
    <row r="858" spans="1:23" ht="13.5" customHeight="1" x14ac:dyDescent="0.2">
      <c r="A858" s="136"/>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row>
    <row r="859" spans="1:23" ht="13.5" customHeight="1" x14ac:dyDescent="0.2">
      <c r="A859" s="136"/>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row>
    <row r="860" spans="1:23" ht="13.5" customHeight="1" x14ac:dyDescent="0.2">
      <c r="A860" s="136"/>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row>
    <row r="861" spans="1:23" ht="13.5" customHeight="1" x14ac:dyDescent="0.2">
      <c r="A861" s="136"/>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row>
    <row r="862" spans="1:23" ht="13.5" customHeight="1" x14ac:dyDescent="0.2">
      <c r="A862" s="136"/>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row>
    <row r="863" spans="1:23" ht="13.5" customHeight="1" x14ac:dyDescent="0.2">
      <c r="A863" s="136"/>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row>
    <row r="864" spans="1:23" ht="13.5" customHeight="1" x14ac:dyDescent="0.2">
      <c r="A864" s="136"/>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row>
    <row r="865" spans="1:23" ht="13.5" customHeight="1" x14ac:dyDescent="0.2">
      <c r="A865" s="136"/>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row>
    <row r="866" spans="1:23" ht="13.5" customHeight="1" x14ac:dyDescent="0.2">
      <c r="A866" s="136"/>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row>
    <row r="867" spans="1:23" ht="13.5" customHeight="1" x14ac:dyDescent="0.2">
      <c r="A867" s="136"/>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row>
    <row r="868" spans="1:23" ht="13.5" customHeight="1" x14ac:dyDescent="0.2">
      <c r="A868" s="136"/>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row>
    <row r="869" spans="1:23" ht="13.5" customHeight="1" x14ac:dyDescent="0.2">
      <c r="A869" s="136"/>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row>
    <row r="870" spans="1:23" ht="13.5" customHeight="1" x14ac:dyDescent="0.2">
      <c r="A870" s="136"/>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row>
    <row r="871" spans="1:23" ht="13.5" customHeight="1" x14ac:dyDescent="0.2">
      <c r="A871" s="136"/>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row>
    <row r="872" spans="1:23" ht="13.5" customHeight="1" x14ac:dyDescent="0.2">
      <c r="A872" s="136"/>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row>
    <row r="873" spans="1:23" ht="13.5" customHeight="1" x14ac:dyDescent="0.2">
      <c r="A873" s="136"/>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row>
    <row r="874" spans="1:23" ht="13.5" customHeight="1" x14ac:dyDescent="0.2">
      <c r="A874" s="136"/>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row>
    <row r="875" spans="1:23" ht="13.5" customHeight="1" x14ac:dyDescent="0.2">
      <c r="A875" s="136"/>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row>
    <row r="876" spans="1:23" ht="13.5" customHeight="1" x14ac:dyDescent="0.2">
      <c r="A876" s="136"/>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row>
    <row r="877" spans="1:23" ht="13.5" customHeight="1" x14ac:dyDescent="0.2">
      <c r="A877" s="136"/>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row>
    <row r="878" spans="1:23" ht="13.5" customHeight="1" x14ac:dyDescent="0.2">
      <c r="A878" s="136"/>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row>
    <row r="879" spans="1:23" ht="13.5" customHeight="1" x14ac:dyDescent="0.2">
      <c r="A879" s="136"/>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row>
    <row r="880" spans="1:23" ht="13.5" customHeight="1" x14ac:dyDescent="0.2">
      <c r="A880" s="136"/>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row>
    <row r="881" spans="1:23" ht="13.5" customHeight="1" x14ac:dyDescent="0.2">
      <c r="A881" s="136"/>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row>
    <row r="882" spans="1:23" ht="13.5" customHeight="1" x14ac:dyDescent="0.2">
      <c r="A882" s="136"/>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row>
    <row r="883" spans="1:23" ht="13.5" customHeight="1" x14ac:dyDescent="0.2">
      <c r="A883" s="136"/>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row>
    <row r="884" spans="1:23" ht="13.5" customHeight="1" x14ac:dyDescent="0.2">
      <c r="A884" s="136"/>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row>
    <row r="885" spans="1:23" ht="13.5" customHeight="1" x14ac:dyDescent="0.2">
      <c r="A885" s="136"/>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row>
    <row r="886" spans="1:23" ht="13.5" customHeight="1" x14ac:dyDescent="0.2">
      <c r="A886" s="136"/>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row>
    <row r="887" spans="1:23" ht="13.5" customHeight="1" x14ac:dyDescent="0.2">
      <c r="A887" s="136"/>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row>
    <row r="888" spans="1:23" ht="13.5" customHeight="1" x14ac:dyDescent="0.2">
      <c r="A888" s="136"/>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row>
    <row r="889" spans="1:23" ht="13.5" customHeight="1" x14ac:dyDescent="0.2">
      <c r="A889" s="136"/>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row>
    <row r="890" spans="1:23" ht="13.5" customHeight="1" x14ac:dyDescent="0.2">
      <c r="A890" s="136"/>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row>
    <row r="891" spans="1:23" ht="13.5" customHeight="1" x14ac:dyDescent="0.2">
      <c r="A891" s="136"/>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row>
    <row r="892" spans="1:23" ht="13.5" customHeight="1" x14ac:dyDescent="0.2">
      <c r="A892" s="136"/>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row>
    <row r="893" spans="1:23" ht="13.5" customHeight="1" x14ac:dyDescent="0.2">
      <c r="A893" s="136"/>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row>
    <row r="894" spans="1:23" ht="13.5" customHeight="1" x14ac:dyDescent="0.2">
      <c r="A894" s="136"/>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row>
    <row r="895" spans="1:23" ht="13.5" customHeight="1" x14ac:dyDescent="0.2">
      <c r="A895" s="136"/>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row>
    <row r="896" spans="1:23" ht="13.5" customHeight="1" x14ac:dyDescent="0.2">
      <c r="A896" s="136"/>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row>
    <row r="897" spans="1:23" ht="13.5" customHeight="1" x14ac:dyDescent="0.2">
      <c r="A897" s="136"/>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row>
    <row r="898" spans="1:23" ht="13.5" customHeight="1" x14ac:dyDescent="0.2">
      <c r="A898" s="136"/>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row>
    <row r="899" spans="1:23" ht="13.5" customHeight="1" x14ac:dyDescent="0.2">
      <c r="A899" s="136"/>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row>
    <row r="900" spans="1:23" ht="13.5" customHeight="1" x14ac:dyDescent="0.2">
      <c r="A900" s="136"/>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row>
    <row r="901" spans="1:23" ht="13.5" customHeight="1" x14ac:dyDescent="0.2">
      <c r="A901" s="136"/>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row>
    <row r="902" spans="1:23" ht="13.5" customHeight="1" x14ac:dyDescent="0.2">
      <c r="A902" s="136"/>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row>
    <row r="903" spans="1:23" ht="13.5" customHeight="1" x14ac:dyDescent="0.2">
      <c r="A903" s="136"/>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row>
    <row r="904" spans="1:23" ht="13.5" customHeight="1" x14ac:dyDescent="0.2">
      <c r="A904" s="136"/>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row>
    <row r="905" spans="1:23" ht="13.5" customHeight="1" x14ac:dyDescent="0.2">
      <c r="A905" s="136"/>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row>
    <row r="906" spans="1:23" ht="13.5" customHeight="1" x14ac:dyDescent="0.2">
      <c r="A906" s="136"/>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row>
    <row r="907" spans="1:23" ht="13.5" customHeight="1" x14ac:dyDescent="0.2">
      <c r="A907" s="136"/>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row>
    <row r="908" spans="1:23" ht="13.5" customHeight="1" x14ac:dyDescent="0.2">
      <c r="A908" s="136"/>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row>
    <row r="909" spans="1:23" ht="13.5" customHeight="1" x14ac:dyDescent="0.2">
      <c r="A909" s="136"/>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row>
    <row r="910" spans="1:23" ht="13.5" customHeight="1" x14ac:dyDescent="0.2">
      <c r="A910" s="136"/>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row>
    <row r="911" spans="1:23" ht="13.5" customHeight="1" x14ac:dyDescent="0.2">
      <c r="A911" s="136"/>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row>
    <row r="912" spans="1:23" ht="13.5" customHeight="1" x14ac:dyDescent="0.2">
      <c r="A912" s="136"/>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row>
    <row r="913" spans="1:23" ht="13.5" customHeight="1" x14ac:dyDescent="0.2">
      <c r="A913" s="136"/>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row>
    <row r="914" spans="1:23" ht="13.5" customHeight="1" x14ac:dyDescent="0.2">
      <c r="A914" s="136"/>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row>
    <row r="915" spans="1:23" ht="13.5" customHeight="1" x14ac:dyDescent="0.2">
      <c r="A915" s="136"/>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row>
    <row r="916" spans="1:23" ht="13.5" customHeight="1" x14ac:dyDescent="0.2">
      <c r="A916" s="136"/>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row>
    <row r="917" spans="1:23" ht="13.5" customHeight="1" x14ac:dyDescent="0.2">
      <c r="A917" s="136"/>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row>
    <row r="918" spans="1:23" ht="13.5" customHeight="1" x14ac:dyDescent="0.2">
      <c r="A918" s="136"/>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row>
    <row r="919" spans="1:23" ht="13.5" customHeight="1" x14ac:dyDescent="0.2">
      <c r="A919" s="136"/>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row>
    <row r="920" spans="1:23" ht="13.5" customHeight="1" x14ac:dyDescent="0.2">
      <c r="A920" s="136"/>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row>
    <row r="921" spans="1:23" ht="13.5" customHeight="1" x14ac:dyDescent="0.2">
      <c r="A921" s="136"/>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row>
    <row r="922" spans="1:23" ht="13.5" customHeight="1" x14ac:dyDescent="0.2">
      <c r="A922" s="136"/>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row>
    <row r="923" spans="1:23" ht="13.5" customHeight="1" x14ac:dyDescent="0.2">
      <c r="A923" s="136"/>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row>
    <row r="924" spans="1:23" ht="13.5" customHeight="1" x14ac:dyDescent="0.2">
      <c r="A924" s="136"/>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row>
    <row r="925" spans="1:23" ht="13.5" customHeight="1" x14ac:dyDescent="0.2">
      <c r="A925" s="136"/>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row>
    <row r="926" spans="1:23" ht="13.5" customHeight="1" x14ac:dyDescent="0.2">
      <c r="A926" s="136"/>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row>
    <row r="927" spans="1:23" ht="13.5" customHeight="1" x14ac:dyDescent="0.2">
      <c r="A927" s="136"/>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row>
    <row r="928" spans="1:23" ht="13.5" customHeight="1" x14ac:dyDescent="0.2">
      <c r="A928" s="136"/>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row>
    <row r="929" spans="1:23" ht="13.5" customHeight="1" x14ac:dyDescent="0.2">
      <c r="A929" s="136"/>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row>
    <row r="930" spans="1:23" ht="13.5" customHeight="1" x14ac:dyDescent="0.2">
      <c r="A930" s="136"/>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row>
    <row r="931" spans="1:23" ht="13.5" customHeight="1" x14ac:dyDescent="0.2">
      <c r="A931" s="136"/>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row>
    <row r="932" spans="1:23" ht="13.5" customHeight="1" x14ac:dyDescent="0.2">
      <c r="A932" s="136"/>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row>
    <row r="933" spans="1:23" ht="13.5" customHeight="1" x14ac:dyDescent="0.2">
      <c r="A933" s="136"/>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row>
    <row r="934" spans="1:23" ht="13.5" customHeight="1" x14ac:dyDescent="0.2">
      <c r="A934" s="136"/>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row>
    <row r="935" spans="1:23" ht="13.5" customHeight="1" x14ac:dyDescent="0.2">
      <c r="A935" s="136"/>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row>
    <row r="936" spans="1:23" ht="13.5" customHeight="1" x14ac:dyDescent="0.2">
      <c r="A936" s="136"/>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row>
    <row r="937" spans="1:23" ht="13.5" customHeight="1" x14ac:dyDescent="0.2">
      <c r="A937" s="136"/>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row>
    <row r="938" spans="1:23" ht="13.5" customHeight="1" x14ac:dyDescent="0.2">
      <c r="A938" s="136"/>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row>
    <row r="939" spans="1:23" ht="13.5" customHeight="1" x14ac:dyDescent="0.2">
      <c r="A939" s="136"/>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row>
    <row r="940" spans="1:23" ht="13.5" customHeight="1" x14ac:dyDescent="0.2">
      <c r="A940" s="136"/>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row>
    <row r="941" spans="1:23" ht="13.5" customHeight="1" x14ac:dyDescent="0.2">
      <c r="A941" s="136"/>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row>
    <row r="942" spans="1:23" ht="13.5" customHeight="1" x14ac:dyDescent="0.2">
      <c r="A942" s="136"/>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row>
    <row r="943" spans="1:23" ht="13.5" customHeight="1" x14ac:dyDescent="0.2">
      <c r="A943" s="136"/>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row>
    <row r="944" spans="1:23" ht="13.5" customHeight="1" x14ac:dyDescent="0.2">
      <c r="A944" s="136"/>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row>
    <row r="945" spans="1:23" ht="13.5" customHeight="1" x14ac:dyDescent="0.2">
      <c r="A945" s="136"/>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row>
    <row r="946" spans="1:23" ht="13.5" customHeight="1" x14ac:dyDescent="0.2">
      <c r="A946" s="136"/>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row>
    <row r="947" spans="1:23" ht="13.5" customHeight="1" x14ac:dyDescent="0.2">
      <c r="A947" s="136"/>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row>
    <row r="948" spans="1:23" ht="13.5" customHeight="1" x14ac:dyDescent="0.2">
      <c r="A948" s="136"/>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row>
    <row r="949" spans="1:23" ht="13.5" customHeight="1" x14ac:dyDescent="0.2">
      <c r="A949" s="136"/>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row>
    <row r="950" spans="1:23" ht="13.5" customHeight="1" x14ac:dyDescent="0.2">
      <c r="A950" s="136"/>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row>
    <row r="951" spans="1:23" ht="13.5" customHeight="1" x14ac:dyDescent="0.2">
      <c r="A951" s="136"/>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row>
    <row r="952" spans="1:23" ht="13.5" customHeight="1" x14ac:dyDescent="0.2">
      <c r="A952" s="136"/>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row>
    <row r="953" spans="1:23" ht="13.5" customHeight="1" x14ac:dyDescent="0.2">
      <c r="A953" s="136"/>
      <c r="B953" s="136"/>
      <c r="C953" s="136"/>
      <c r="D953" s="136"/>
      <c r="E953" s="136"/>
      <c r="F953" s="136"/>
      <c r="G953" s="136"/>
      <c r="H953" s="136"/>
      <c r="I953" s="136"/>
      <c r="J953" s="136"/>
      <c r="K953" s="136"/>
      <c r="L953" s="136"/>
      <c r="M953" s="136"/>
      <c r="N953" s="136"/>
      <c r="O953" s="136"/>
      <c r="P953" s="136"/>
      <c r="Q953" s="136"/>
      <c r="R953" s="136"/>
      <c r="S953" s="136"/>
      <c r="T953" s="136"/>
      <c r="U953" s="136"/>
      <c r="V953" s="136"/>
      <c r="W953" s="136"/>
    </row>
    <row r="954" spans="1:23" ht="13.5" customHeight="1" x14ac:dyDescent="0.2">
      <c r="A954" s="136"/>
      <c r="B954" s="136"/>
      <c r="C954" s="136"/>
      <c r="D954" s="136"/>
      <c r="E954" s="136"/>
      <c r="F954" s="136"/>
      <c r="G954" s="136"/>
      <c r="H954" s="136"/>
      <c r="I954" s="136"/>
      <c r="J954" s="136"/>
      <c r="K954" s="136"/>
      <c r="L954" s="136"/>
      <c r="M954" s="136"/>
      <c r="N954" s="136"/>
      <c r="O954" s="136"/>
      <c r="P954" s="136"/>
      <c r="Q954" s="136"/>
      <c r="R954" s="136"/>
      <c r="S954" s="136"/>
      <c r="T954" s="136"/>
      <c r="U954" s="136"/>
      <c r="V954" s="136"/>
      <c r="W954" s="136"/>
    </row>
    <row r="955" spans="1:23" ht="13.5" customHeight="1" x14ac:dyDescent="0.2">
      <c r="A955" s="136"/>
      <c r="B955" s="136"/>
      <c r="C955" s="136"/>
      <c r="D955" s="136"/>
      <c r="E955" s="136"/>
      <c r="F955" s="136"/>
      <c r="G955" s="136"/>
      <c r="H955" s="136"/>
      <c r="I955" s="136"/>
      <c r="J955" s="136"/>
      <c r="K955" s="136"/>
      <c r="L955" s="136"/>
      <c r="M955" s="136"/>
      <c r="N955" s="136"/>
      <c r="O955" s="136"/>
      <c r="P955" s="136"/>
      <c r="Q955" s="136"/>
      <c r="R955" s="136"/>
      <c r="S955" s="136"/>
      <c r="T955" s="136"/>
      <c r="U955" s="136"/>
      <c r="V955" s="136"/>
      <c r="W955" s="136"/>
    </row>
    <row r="956" spans="1:23" ht="13.5" customHeight="1" x14ac:dyDescent="0.2">
      <c r="A956" s="136"/>
      <c r="B956" s="136"/>
      <c r="C956" s="136"/>
      <c r="D956" s="136"/>
      <c r="E956" s="136"/>
      <c r="F956" s="136"/>
      <c r="G956" s="136"/>
      <c r="H956" s="136"/>
      <c r="I956" s="136"/>
      <c r="J956" s="136"/>
      <c r="K956" s="136"/>
      <c r="L956" s="136"/>
      <c r="M956" s="136"/>
      <c r="N956" s="136"/>
      <c r="O956" s="136"/>
      <c r="P956" s="136"/>
      <c r="Q956" s="136"/>
      <c r="R956" s="136"/>
      <c r="S956" s="136"/>
      <c r="T956" s="136"/>
      <c r="U956" s="136"/>
      <c r="V956" s="136"/>
      <c r="W956" s="136"/>
    </row>
    <row r="957" spans="1:23" ht="13.5" customHeight="1" x14ac:dyDescent="0.2">
      <c r="A957" s="136"/>
      <c r="B957" s="136"/>
      <c r="C957" s="136"/>
      <c r="D957" s="136"/>
      <c r="E957" s="136"/>
      <c r="F957" s="136"/>
      <c r="G957" s="136"/>
      <c r="H957" s="136"/>
      <c r="I957" s="136"/>
      <c r="J957" s="136"/>
      <c r="K957" s="136"/>
      <c r="L957" s="136"/>
      <c r="M957" s="136"/>
      <c r="N957" s="136"/>
      <c r="O957" s="136"/>
      <c r="P957" s="136"/>
      <c r="Q957" s="136"/>
      <c r="R957" s="136"/>
      <c r="S957" s="136"/>
      <c r="T957" s="136"/>
      <c r="U957" s="136"/>
      <c r="V957" s="136"/>
      <c r="W957" s="136"/>
    </row>
    <row r="958" spans="1:23" ht="13.5" customHeight="1" x14ac:dyDescent="0.2">
      <c r="A958" s="136"/>
      <c r="B958" s="136"/>
      <c r="C958" s="136"/>
      <c r="D958" s="136"/>
      <c r="E958" s="136"/>
      <c r="F958" s="136"/>
      <c r="G958" s="136"/>
      <c r="H958" s="136"/>
      <c r="I958" s="136"/>
      <c r="J958" s="136"/>
      <c r="K958" s="136"/>
      <c r="L958" s="136"/>
      <c r="M958" s="136"/>
      <c r="N958" s="136"/>
      <c r="O958" s="136"/>
      <c r="P958" s="136"/>
      <c r="Q958" s="136"/>
      <c r="R958" s="136"/>
      <c r="S958" s="136"/>
      <c r="T958" s="136"/>
      <c r="U958" s="136"/>
      <c r="V958" s="136"/>
      <c r="W958" s="136"/>
    </row>
    <row r="959" spans="1:23" ht="13.5" customHeight="1" x14ac:dyDescent="0.2">
      <c r="A959" s="136"/>
      <c r="B959" s="136"/>
      <c r="C959" s="136"/>
      <c r="D959" s="136"/>
      <c r="E959" s="136"/>
      <c r="F959" s="136"/>
      <c r="G959" s="136"/>
      <c r="H959" s="136"/>
      <c r="I959" s="136"/>
      <c r="J959" s="136"/>
      <c r="K959" s="136"/>
      <c r="L959" s="136"/>
      <c r="M959" s="136"/>
      <c r="N959" s="136"/>
      <c r="O959" s="136"/>
      <c r="P959" s="136"/>
      <c r="Q959" s="136"/>
      <c r="R959" s="136"/>
      <c r="S959" s="136"/>
      <c r="T959" s="136"/>
      <c r="U959" s="136"/>
      <c r="V959" s="136"/>
      <c r="W959" s="136"/>
    </row>
    <row r="960" spans="1:23" ht="13.5" customHeight="1" x14ac:dyDescent="0.2">
      <c r="A960" s="136"/>
      <c r="B960" s="136"/>
      <c r="C960" s="136"/>
      <c r="D960" s="136"/>
      <c r="E960" s="136"/>
      <c r="F960" s="136"/>
      <c r="G960" s="136"/>
      <c r="H960" s="136"/>
      <c r="I960" s="136"/>
      <c r="J960" s="136"/>
      <c r="K960" s="136"/>
      <c r="L960" s="136"/>
      <c r="M960" s="136"/>
      <c r="N960" s="136"/>
      <c r="O960" s="136"/>
      <c r="P960" s="136"/>
      <c r="Q960" s="136"/>
      <c r="R960" s="136"/>
      <c r="S960" s="136"/>
      <c r="T960" s="136"/>
      <c r="U960" s="136"/>
      <c r="V960" s="136"/>
      <c r="W960" s="136"/>
    </row>
    <row r="961" spans="1:23" ht="13.5" customHeight="1" x14ac:dyDescent="0.2">
      <c r="A961" s="136"/>
      <c r="B961" s="136"/>
      <c r="C961" s="136"/>
      <c r="D961" s="136"/>
      <c r="E961" s="136"/>
      <c r="F961" s="136"/>
      <c r="G961" s="136"/>
      <c r="H961" s="136"/>
      <c r="I961" s="136"/>
      <c r="J961" s="136"/>
      <c r="K961" s="136"/>
      <c r="L961" s="136"/>
      <c r="M961" s="136"/>
      <c r="N961" s="136"/>
      <c r="O961" s="136"/>
      <c r="P961" s="136"/>
      <c r="Q961" s="136"/>
      <c r="R961" s="136"/>
      <c r="S961" s="136"/>
      <c r="T961" s="136"/>
      <c r="U961" s="136"/>
      <c r="V961" s="136"/>
      <c r="W961" s="136"/>
    </row>
    <row r="962" spans="1:23" ht="13.5" customHeight="1" x14ac:dyDescent="0.2">
      <c r="A962" s="136"/>
      <c r="B962" s="136"/>
      <c r="C962" s="136"/>
      <c r="D962" s="136"/>
      <c r="E962" s="136"/>
      <c r="F962" s="136"/>
      <c r="G962" s="136"/>
      <c r="H962" s="136"/>
      <c r="I962" s="136"/>
      <c r="J962" s="136"/>
      <c r="K962" s="136"/>
      <c r="L962" s="136"/>
      <c r="M962" s="136"/>
      <c r="N962" s="136"/>
      <c r="O962" s="136"/>
      <c r="P962" s="136"/>
      <c r="Q962" s="136"/>
      <c r="R962" s="136"/>
      <c r="S962" s="136"/>
      <c r="T962" s="136"/>
      <c r="U962" s="136"/>
      <c r="V962" s="136"/>
      <c r="W962" s="136"/>
    </row>
    <row r="963" spans="1:23" ht="13.5" customHeight="1" x14ac:dyDescent="0.2">
      <c r="A963" s="136"/>
      <c r="B963" s="136"/>
      <c r="C963" s="136"/>
      <c r="D963" s="136"/>
      <c r="E963" s="136"/>
      <c r="F963" s="136"/>
      <c r="G963" s="136"/>
      <c r="H963" s="136"/>
      <c r="I963" s="136"/>
      <c r="J963" s="136"/>
      <c r="K963" s="136"/>
      <c r="L963" s="136"/>
      <c r="M963" s="136"/>
      <c r="N963" s="136"/>
      <c r="O963" s="136"/>
      <c r="P963" s="136"/>
      <c r="Q963" s="136"/>
      <c r="R963" s="136"/>
      <c r="S963" s="136"/>
      <c r="T963" s="136"/>
      <c r="U963" s="136"/>
      <c r="V963" s="136"/>
      <c r="W963" s="136"/>
    </row>
    <row r="964" spans="1:23" ht="13.5" customHeight="1" x14ac:dyDescent="0.2">
      <c r="A964" s="136"/>
      <c r="B964" s="136"/>
      <c r="C964" s="136"/>
      <c r="D964" s="136"/>
      <c r="E964" s="136"/>
      <c r="F964" s="136"/>
      <c r="G964" s="136"/>
      <c r="H964" s="136"/>
      <c r="I964" s="136"/>
      <c r="J964" s="136"/>
      <c r="K964" s="136"/>
      <c r="L964" s="136"/>
      <c r="M964" s="136"/>
      <c r="N964" s="136"/>
      <c r="O964" s="136"/>
      <c r="P964" s="136"/>
      <c r="Q964" s="136"/>
      <c r="R964" s="136"/>
      <c r="S964" s="136"/>
      <c r="T964" s="136"/>
      <c r="U964" s="136"/>
      <c r="V964" s="136"/>
      <c r="W964" s="136"/>
    </row>
    <row r="965" spans="1:23" ht="13.5" customHeight="1" x14ac:dyDescent="0.2">
      <c r="A965" s="136"/>
      <c r="B965" s="136"/>
      <c r="C965" s="136"/>
      <c r="D965" s="136"/>
      <c r="E965" s="136"/>
      <c r="F965" s="136"/>
      <c r="G965" s="136"/>
      <c r="H965" s="136"/>
      <c r="I965" s="136"/>
      <c r="J965" s="136"/>
      <c r="K965" s="136"/>
      <c r="L965" s="136"/>
      <c r="M965" s="136"/>
      <c r="N965" s="136"/>
      <c r="O965" s="136"/>
      <c r="P965" s="136"/>
      <c r="Q965" s="136"/>
      <c r="R965" s="136"/>
      <c r="S965" s="136"/>
      <c r="T965" s="136"/>
      <c r="U965" s="136"/>
      <c r="V965" s="136"/>
      <c r="W965" s="136"/>
    </row>
    <row r="966" spans="1:23" ht="13.5" customHeight="1" x14ac:dyDescent="0.2">
      <c r="A966" s="136"/>
      <c r="B966" s="136"/>
      <c r="C966" s="136"/>
      <c r="D966" s="136"/>
      <c r="E966" s="136"/>
      <c r="F966" s="136"/>
      <c r="G966" s="136"/>
      <c r="H966" s="136"/>
      <c r="I966" s="136"/>
      <c r="J966" s="136"/>
      <c r="K966" s="136"/>
      <c r="L966" s="136"/>
      <c r="M966" s="136"/>
      <c r="N966" s="136"/>
      <c r="O966" s="136"/>
      <c r="P966" s="136"/>
      <c r="Q966" s="136"/>
      <c r="R966" s="136"/>
      <c r="S966" s="136"/>
      <c r="T966" s="136"/>
      <c r="U966" s="136"/>
      <c r="V966" s="136"/>
      <c r="W966" s="136"/>
    </row>
    <row r="967" spans="1:23" ht="13.5" customHeight="1" x14ac:dyDescent="0.2">
      <c r="A967" s="136"/>
      <c r="B967" s="136"/>
      <c r="C967" s="136"/>
      <c r="D967" s="136"/>
      <c r="E967" s="136"/>
      <c r="F967" s="136"/>
      <c r="G967" s="136"/>
      <c r="H967" s="136"/>
      <c r="I967" s="136"/>
      <c r="J967" s="136"/>
      <c r="K967" s="136"/>
      <c r="L967" s="136"/>
      <c r="M967" s="136"/>
      <c r="N967" s="136"/>
      <c r="O967" s="136"/>
      <c r="P967" s="136"/>
      <c r="Q967" s="136"/>
      <c r="R967" s="136"/>
      <c r="S967" s="136"/>
      <c r="T967" s="136"/>
      <c r="U967" s="136"/>
      <c r="V967" s="136"/>
      <c r="W967" s="136"/>
    </row>
    <row r="968" spans="1:23" ht="13.5" customHeight="1" x14ac:dyDescent="0.2">
      <c r="A968" s="136"/>
      <c r="B968" s="136"/>
      <c r="C968" s="136"/>
      <c r="D968" s="136"/>
      <c r="E968" s="136"/>
      <c r="F968" s="136"/>
      <c r="G968" s="136"/>
      <c r="H968" s="136"/>
      <c r="I968" s="136"/>
      <c r="J968" s="136"/>
      <c r="K968" s="136"/>
      <c r="L968" s="136"/>
      <c r="M968" s="136"/>
      <c r="N968" s="136"/>
      <c r="O968" s="136"/>
      <c r="P968" s="136"/>
      <c r="Q968" s="136"/>
      <c r="R968" s="136"/>
      <c r="S968" s="136"/>
      <c r="T968" s="136"/>
      <c r="U968" s="136"/>
      <c r="V968" s="136"/>
      <c r="W968" s="136"/>
    </row>
    <row r="969" spans="1:23" ht="13.5" customHeight="1" x14ac:dyDescent="0.2">
      <c r="A969" s="136"/>
      <c r="B969" s="136"/>
      <c r="C969" s="136"/>
      <c r="D969" s="136"/>
      <c r="E969" s="136"/>
      <c r="F969" s="136"/>
      <c r="G969" s="136"/>
      <c r="H969" s="136"/>
      <c r="I969" s="136"/>
      <c r="J969" s="136"/>
      <c r="K969" s="136"/>
      <c r="L969" s="136"/>
      <c r="M969" s="136"/>
      <c r="N969" s="136"/>
      <c r="O969" s="136"/>
      <c r="P969" s="136"/>
      <c r="Q969" s="136"/>
      <c r="R969" s="136"/>
      <c r="S969" s="136"/>
      <c r="T969" s="136"/>
      <c r="U969" s="136"/>
      <c r="V969" s="136"/>
      <c r="W969" s="136"/>
    </row>
    <row r="970" spans="1:23" ht="13.5" customHeight="1" x14ac:dyDescent="0.2">
      <c r="A970" s="136"/>
      <c r="B970" s="136"/>
      <c r="C970" s="136"/>
      <c r="D970" s="136"/>
      <c r="E970" s="136"/>
      <c r="F970" s="136"/>
      <c r="G970" s="136"/>
      <c r="H970" s="136"/>
      <c r="I970" s="136"/>
      <c r="J970" s="136"/>
      <c r="K970" s="136"/>
      <c r="L970" s="136"/>
      <c r="M970" s="136"/>
      <c r="N970" s="136"/>
      <c r="O970" s="136"/>
      <c r="P970" s="136"/>
      <c r="Q970" s="136"/>
      <c r="R970" s="136"/>
      <c r="S970" s="136"/>
      <c r="T970" s="136"/>
      <c r="U970" s="136"/>
      <c r="V970" s="136"/>
      <c r="W970" s="136"/>
    </row>
    <row r="971" spans="1:23" ht="13.5" customHeight="1" x14ac:dyDescent="0.2">
      <c r="A971" s="136"/>
      <c r="B971" s="136"/>
      <c r="C971" s="136"/>
      <c r="D971" s="136"/>
      <c r="E971" s="136"/>
      <c r="F971" s="136"/>
      <c r="G971" s="136"/>
      <c r="H971" s="136"/>
      <c r="I971" s="136"/>
      <c r="J971" s="136"/>
      <c r="K971" s="136"/>
      <c r="L971" s="136"/>
      <c r="M971" s="136"/>
      <c r="N971" s="136"/>
      <c r="O971" s="136"/>
      <c r="P971" s="136"/>
      <c r="Q971" s="136"/>
      <c r="R971" s="136"/>
      <c r="S971" s="136"/>
      <c r="T971" s="136"/>
      <c r="U971" s="136"/>
      <c r="V971" s="136"/>
      <c r="W971" s="136"/>
    </row>
    <row r="972" spans="1:23" ht="13.5" customHeight="1" x14ac:dyDescent="0.2">
      <c r="A972" s="136"/>
      <c r="B972" s="136"/>
      <c r="C972" s="136"/>
      <c r="D972" s="136"/>
      <c r="E972" s="136"/>
      <c r="F972" s="136"/>
      <c r="G972" s="136"/>
      <c r="H972" s="136"/>
      <c r="I972" s="136"/>
      <c r="J972" s="136"/>
      <c r="K972" s="136"/>
      <c r="L972" s="136"/>
      <c r="M972" s="136"/>
      <c r="N972" s="136"/>
      <c r="O972" s="136"/>
      <c r="P972" s="136"/>
      <c r="Q972" s="136"/>
      <c r="R972" s="136"/>
      <c r="S972" s="136"/>
      <c r="T972" s="136"/>
      <c r="U972" s="136"/>
      <c r="V972" s="136"/>
      <c r="W972" s="136"/>
    </row>
    <row r="973" spans="1:23" ht="13.5" customHeight="1" x14ac:dyDescent="0.2">
      <c r="A973" s="136"/>
      <c r="B973" s="136"/>
      <c r="C973" s="136"/>
      <c r="D973" s="136"/>
      <c r="E973" s="136"/>
      <c r="F973" s="136"/>
      <c r="G973" s="136"/>
      <c r="H973" s="136"/>
      <c r="I973" s="136"/>
      <c r="J973" s="136"/>
      <c r="K973" s="136"/>
      <c r="L973" s="136"/>
      <c r="M973" s="136"/>
      <c r="N973" s="136"/>
      <c r="O973" s="136"/>
      <c r="P973" s="136"/>
      <c r="Q973" s="136"/>
      <c r="R973" s="136"/>
      <c r="S973" s="136"/>
      <c r="T973" s="136"/>
      <c r="U973" s="136"/>
      <c r="V973" s="136"/>
      <c r="W973" s="136"/>
    </row>
    <row r="974" spans="1:23" ht="13.5" customHeight="1" x14ac:dyDescent="0.2">
      <c r="A974" s="136"/>
      <c r="B974" s="136"/>
      <c r="C974" s="136"/>
      <c r="D974" s="136"/>
      <c r="E974" s="136"/>
      <c r="F974" s="136"/>
      <c r="G974" s="136"/>
      <c r="H974" s="136"/>
      <c r="I974" s="136"/>
      <c r="J974" s="136"/>
      <c r="K974" s="136"/>
      <c r="L974" s="136"/>
      <c r="M974" s="136"/>
      <c r="N974" s="136"/>
      <c r="O974" s="136"/>
      <c r="P974" s="136"/>
      <c r="Q974" s="136"/>
      <c r="R974" s="136"/>
      <c r="S974" s="136"/>
      <c r="T974" s="136"/>
      <c r="U974" s="136"/>
      <c r="V974" s="136"/>
      <c r="W974" s="136"/>
    </row>
    <row r="975" spans="1:23" ht="13.5" customHeight="1" x14ac:dyDescent="0.2">
      <c r="A975" s="136"/>
      <c r="B975" s="136"/>
      <c r="C975" s="136"/>
      <c r="D975" s="136"/>
      <c r="E975" s="136"/>
      <c r="F975" s="136"/>
      <c r="G975" s="136"/>
      <c r="H975" s="136"/>
      <c r="I975" s="136"/>
      <c r="J975" s="136"/>
      <c r="K975" s="136"/>
      <c r="L975" s="136"/>
      <c r="M975" s="136"/>
      <c r="N975" s="136"/>
      <c r="O975" s="136"/>
      <c r="P975" s="136"/>
      <c r="Q975" s="136"/>
      <c r="R975" s="136"/>
      <c r="S975" s="136"/>
      <c r="T975" s="136"/>
      <c r="U975" s="136"/>
      <c r="V975" s="136"/>
      <c r="W975" s="136"/>
    </row>
    <row r="976" spans="1:23" ht="13.5" customHeight="1" x14ac:dyDescent="0.2">
      <c r="A976" s="136"/>
      <c r="B976" s="136"/>
      <c r="C976" s="136"/>
      <c r="D976" s="136"/>
      <c r="E976" s="136"/>
      <c r="F976" s="136"/>
      <c r="G976" s="136"/>
      <c r="H976" s="136"/>
      <c r="I976" s="136"/>
      <c r="J976" s="136"/>
      <c r="K976" s="136"/>
      <c r="L976" s="136"/>
      <c r="M976" s="136"/>
      <c r="N976" s="136"/>
      <c r="O976" s="136"/>
      <c r="P976" s="136"/>
      <c r="Q976" s="136"/>
      <c r="R976" s="136"/>
      <c r="S976" s="136"/>
      <c r="T976" s="136"/>
      <c r="U976" s="136"/>
      <c r="V976" s="136"/>
      <c r="W976" s="136"/>
    </row>
    <row r="977" spans="1:23" ht="13.5" customHeight="1" x14ac:dyDescent="0.2">
      <c r="A977" s="136"/>
      <c r="B977" s="136"/>
      <c r="C977" s="136"/>
      <c r="D977" s="136"/>
      <c r="E977" s="136"/>
      <c r="F977" s="136"/>
      <c r="G977" s="136"/>
      <c r="H977" s="136"/>
      <c r="I977" s="136"/>
      <c r="J977" s="136"/>
      <c r="K977" s="136"/>
      <c r="L977" s="136"/>
      <c r="M977" s="136"/>
      <c r="N977" s="136"/>
      <c r="O977" s="136"/>
      <c r="P977" s="136"/>
      <c r="Q977" s="136"/>
      <c r="R977" s="136"/>
      <c r="S977" s="136"/>
      <c r="T977" s="136"/>
      <c r="U977" s="136"/>
      <c r="V977" s="136"/>
      <c r="W977" s="136"/>
    </row>
    <row r="978" spans="1:23" ht="13.5" customHeight="1" x14ac:dyDescent="0.2">
      <c r="A978" s="136"/>
      <c r="B978" s="136"/>
      <c r="C978" s="136"/>
      <c r="D978" s="136"/>
      <c r="E978" s="136"/>
      <c r="F978" s="136"/>
      <c r="G978" s="136"/>
      <c r="H978" s="136"/>
      <c r="I978" s="136"/>
      <c r="J978" s="136"/>
      <c r="K978" s="136"/>
      <c r="L978" s="136"/>
      <c r="M978" s="136"/>
      <c r="N978" s="136"/>
      <c r="O978" s="136"/>
      <c r="P978" s="136"/>
      <c r="Q978" s="136"/>
      <c r="R978" s="136"/>
      <c r="S978" s="136"/>
      <c r="T978" s="136"/>
      <c r="U978" s="136"/>
      <c r="V978" s="136"/>
      <c r="W978" s="136"/>
    </row>
    <row r="979" spans="1:23" ht="13.5" customHeight="1" x14ac:dyDescent="0.2">
      <c r="A979" s="136"/>
      <c r="B979" s="136"/>
      <c r="C979" s="136"/>
      <c r="D979" s="136"/>
      <c r="E979" s="136"/>
      <c r="F979" s="136"/>
      <c r="G979" s="136"/>
      <c r="H979" s="136"/>
      <c r="I979" s="136"/>
      <c r="J979" s="136"/>
      <c r="K979" s="136"/>
      <c r="L979" s="136"/>
      <c r="M979" s="136"/>
      <c r="N979" s="136"/>
      <c r="O979" s="136"/>
      <c r="P979" s="136"/>
      <c r="Q979" s="136"/>
      <c r="R979" s="136"/>
      <c r="S979" s="136"/>
      <c r="T979" s="136"/>
      <c r="U979" s="136"/>
      <c r="V979" s="136"/>
      <c r="W979" s="136"/>
    </row>
    <row r="980" spans="1:23" ht="13.5" customHeight="1" x14ac:dyDescent="0.2">
      <c r="A980" s="136"/>
      <c r="B980" s="136"/>
      <c r="C980" s="136"/>
      <c r="D980" s="136"/>
      <c r="E980" s="136"/>
      <c r="F980" s="136"/>
      <c r="G980" s="136"/>
      <c r="H980" s="136"/>
      <c r="I980" s="136"/>
      <c r="J980" s="136"/>
      <c r="K980" s="136"/>
      <c r="L980" s="136"/>
      <c r="M980" s="136"/>
      <c r="N980" s="136"/>
      <c r="O980" s="136"/>
      <c r="P980" s="136"/>
      <c r="Q980" s="136"/>
      <c r="R980" s="136"/>
      <c r="S980" s="136"/>
      <c r="T980" s="136"/>
      <c r="U980" s="136"/>
      <c r="V980" s="136"/>
      <c r="W980" s="136"/>
    </row>
    <row r="981" spans="1:23" ht="13.5" customHeight="1" x14ac:dyDescent="0.2">
      <c r="A981" s="136"/>
      <c r="B981" s="136"/>
      <c r="C981" s="136"/>
      <c r="D981" s="136"/>
      <c r="E981" s="136"/>
      <c r="F981" s="136"/>
      <c r="G981" s="136"/>
      <c r="H981" s="136"/>
      <c r="I981" s="136"/>
      <c r="J981" s="136"/>
      <c r="K981" s="136"/>
      <c r="L981" s="136"/>
      <c r="M981" s="136"/>
      <c r="N981" s="136"/>
      <c r="O981" s="136"/>
      <c r="P981" s="136"/>
      <c r="Q981" s="136"/>
      <c r="R981" s="136"/>
      <c r="S981" s="136"/>
      <c r="T981" s="136"/>
      <c r="U981" s="136"/>
      <c r="V981" s="136"/>
      <c r="W981" s="136"/>
    </row>
    <row r="982" spans="1:23" ht="13.5" customHeight="1" x14ac:dyDescent="0.2">
      <c r="A982" s="136"/>
      <c r="B982" s="136"/>
      <c r="C982" s="136"/>
      <c r="D982" s="136"/>
      <c r="E982" s="136"/>
      <c r="F982" s="136"/>
      <c r="G982" s="136"/>
      <c r="H982" s="136"/>
      <c r="I982" s="136"/>
      <c r="J982" s="136"/>
      <c r="K982" s="136"/>
      <c r="L982" s="136"/>
      <c r="M982" s="136"/>
      <c r="N982" s="136"/>
      <c r="O982" s="136"/>
      <c r="P982" s="136"/>
      <c r="Q982" s="136"/>
      <c r="R982" s="136"/>
      <c r="S982" s="136"/>
      <c r="T982" s="136"/>
      <c r="U982" s="136"/>
      <c r="V982" s="136"/>
      <c r="W982" s="136"/>
    </row>
    <row r="983" spans="1:23" ht="13.5" customHeight="1" x14ac:dyDescent="0.2">
      <c r="A983" s="136"/>
      <c r="B983" s="136"/>
      <c r="C983" s="136"/>
      <c r="D983" s="136"/>
      <c r="E983" s="136"/>
      <c r="F983" s="136"/>
      <c r="G983" s="136"/>
      <c r="H983" s="136"/>
      <c r="I983" s="136"/>
      <c r="J983" s="136"/>
      <c r="K983" s="136"/>
      <c r="L983" s="136"/>
      <c r="M983" s="136"/>
      <c r="N983" s="136"/>
      <c r="O983" s="136"/>
      <c r="P983" s="136"/>
      <c r="Q983" s="136"/>
      <c r="R983" s="136"/>
      <c r="S983" s="136"/>
      <c r="T983" s="136"/>
      <c r="U983" s="136"/>
      <c r="V983" s="136"/>
      <c r="W983" s="136"/>
    </row>
    <row r="984" spans="1:23" ht="13.5" customHeight="1" x14ac:dyDescent="0.2">
      <c r="A984" s="136"/>
      <c r="B984" s="136"/>
      <c r="C984" s="136"/>
      <c r="D984" s="136"/>
      <c r="E984" s="136"/>
      <c r="F984" s="136"/>
      <c r="G984" s="136"/>
      <c r="H984" s="136"/>
      <c r="I984" s="136"/>
      <c r="J984" s="136"/>
      <c r="K984" s="136"/>
      <c r="L984" s="136"/>
      <c r="M984" s="136"/>
      <c r="N984" s="136"/>
      <c r="O984" s="136"/>
      <c r="P984" s="136"/>
      <c r="Q984" s="136"/>
      <c r="R984" s="136"/>
      <c r="S984" s="136"/>
      <c r="T984" s="136"/>
      <c r="U984" s="136"/>
      <c r="V984" s="136"/>
      <c r="W984" s="136"/>
    </row>
    <row r="985" spans="1:23" ht="13.5" customHeight="1" x14ac:dyDescent="0.2">
      <c r="A985" s="136"/>
      <c r="B985" s="136"/>
      <c r="C985" s="136"/>
      <c r="D985" s="136"/>
      <c r="E985" s="136"/>
      <c r="F985" s="136"/>
      <c r="G985" s="136"/>
      <c r="H985" s="136"/>
      <c r="I985" s="136"/>
      <c r="J985" s="136"/>
      <c r="K985" s="136"/>
      <c r="L985" s="136"/>
      <c r="M985" s="136"/>
      <c r="N985" s="136"/>
      <c r="O985" s="136"/>
      <c r="P985" s="136"/>
      <c r="Q985" s="136"/>
      <c r="R985" s="136"/>
      <c r="S985" s="136"/>
      <c r="T985" s="136"/>
      <c r="U985" s="136"/>
      <c r="V985" s="136"/>
      <c r="W985" s="136"/>
    </row>
    <row r="986" spans="1:23" ht="13.5" customHeight="1" x14ac:dyDescent="0.2">
      <c r="A986" s="136"/>
      <c r="B986" s="136"/>
      <c r="C986" s="136"/>
      <c r="D986" s="136"/>
      <c r="E986" s="136"/>
      <c r="F986" s="136"/>
      <c r="G986" s="136"/>
      <c r="H986" s="136"/>
      <c r="I986" s="136"/>
      <c r="J986" s="136"/>
      <c r="K986" s="136"/>
      <c r="L986" s="136"/>
      <c r="M986" s="136"/>
      <c r="N986" s="136"/>
      <c r="O986" s="136"/>
      <c r="P986" s="136"/>
      <c r="Q986" s="136"/>
      <c r="R986" s="136"/>
      <c r="S986" s="136"/>
      <c r="T986" s="136"/>
      <c r="U986" s="136"/>
      <c r="V986" s="136"/>
      <c r="W986" s="136"/>
    </row>
    <row r="987" spans="1:23" ht="13.5" customHeight="1" x14ac:dyDescent="0.2">
      <c r="A987" s="136"/>
      <c r="B987" s="136"/>
      <c r="C987" s="136"/>
      <c r="D987" s="136"/>
      <c r="E987" s="136"/>
      <c r="F987" s="136"/>
      <c r="G987" s="136"/>
      <c r="H987" s="136"/>
      <c r="I987" s="136"/>
      <c r="J987" s="136"/>
      <c r="K987" s="136"/>
      <c r="L987" s="136"/>
      <c r="M987" s="136"/>
      <c r="N987" s="136"/>
      <c r="O987" s="136"/>
      <c r="P987" s="136"/>
      <c r="Q987" s="136"/>
      <c r="R987" s="136"/>
      <c r="S987" s="136"/>
      <c r="T987" s="136"/>
      <c r="U987" s="136"/>
      <c r="V987" s="136"/>
      <c r="W987" s="136"/>
    </row>
    <row r="988" spans="1:23" ht="13.5" customHeight="1" x14ac:dyDescent="0.2">
      <c r="A988" s="136"/>
      <c r="B988" s="136"/>
      <c r="C988" s="136"/>
      <c r="D988" s="136"/>
      <c r="E988" s="136"/>
      <c r="F988" s="136"/>
      <c r="G988" s="136"/>
      <c r="H988" s="136"/>
      <c r="I988" s="136"/>
      <c r="J988" s="136"/>
      <c r="K988" s="136"/>
      <c r="L988" s="136"/>
      <c r="M988" s="136"/>
      <c r="N988" s="136"/>
      <c r="O988" s="136"/>
      <c r="P988" s="136"/>
      <c r="Q988" s="136"/>
      <c r="R988" s="136"/>
      <c r="S988" s="136"/>
      <c r="T988" s="136"/>
      <c r="U988" s="136"/>
      <c r="V988" s="136"/>
      <c r="W988" s="136"/>
    </row>
    <row r="989" spans="1:23" ht="13.5" customHeight="1" x14ac:dyDescent="0.2">
      <c r="A989" s="136"/>
      <c r="B989" s="136"/>
      <c r="C989" s="136"/>
      <c r="D989" s="136"/>
      <c r="E989" s="136"/>
      <c r="F989" s="136"/>
      <c r="G989" s="136"/>
      <c r="H989" s="136"/>
      <c r="I989" s="136"/>
      <c r="J989" s="136"/>
      <c r="K989" s="136"/>
      <c r="L989" s="136"/>
      <c r="M989" s="136"/>
      <c r="N989" s="136"/>
      <c r="O989" s="136"/>
      <c r="P989" s="136"/>
      <c r="Q989" s="136"/>
      <c r="R989" s="136"/>
      <c r="S989" s="136"/>
      <c r="T989" s="136"/>
      <c r="U989" s="136"/>
      <c r="V989" s="136"/>
      <c r="W989" s="136"/>
    </row>
    <row r="990" spans="1:23" ht="13.5" customHeight="1" x14ac:dyDescent="0.2">
      <c r="A990" s="136"/>
      <c r="B990" s="136"/>
      <c r="C990" s="136"/>
      <c r="D990" s="136"/>
      <c r="E990" s="136"/>
      <c r="F990" s="136"/>
      <c r="G990" s="136"/>
      <c r="H990" s="136"/>
      <c r="I990" s="136"/>
      <c r="J990" s="136"/>
      <c r="K990" s="136"/>
      <c r="L990" s="136"/>
      <c r="M990" s="136"/>
      <c r="N990" s="136"/>
      <c r="O990" s="136"/>
      <c r="P990" s="136"/>
      <c r="Q990" s="136"/>
      <c r="R990" s="136"/>
      <c r="S990" s="136"/>
      <c r="T990" s="136"/>
      <c r="U990" s="136"/>
      <c r="V990" s="136"/>
      <c r="W990" s="136"/>
    </row>
    <row r="991" spans="1:23" ht="13.5" customHeight="1" x14ac:dyDescent="0.2">
      <c r="A991" s="136"/>
      <c r="B991" s="136"/>
      <c r="C991" s="136"/>
      <c r="D991" s="136"/>
      <c r="E991" s="136"/>
      <c r="F991" s="136"/>
      <c r="G991" s="136"/>
      <c r="H991" s="136"/>
      <c r="I991" s="136"/>
      <c r="J991" s="136"/>
      <c r="K991" s="136"/>
      <c r="L991" s="136"/>
      <c r="M991" s="136"/>
      <c r="N991" s="136"/>
      <c r="O991" s="136"/>
      <c r="P991" s="136"/>
      <c r="Q991" s="136"/>
      <c r="R991" s="136"/>
      <c r="S991" s="136"/>
      <c r="T991" s="136"/>
      <c r="U991" s="136"/>
      <c r="V991" s="136"/>
      <c r="W991" s="136"/>
    </row>
    <row r="992" spans="1:23" ht="13.5" customHeight="1" x14ac:dyDescent="0.2">
      <c r="A992" s="136"/>
      <c r="B992" s="136"/>
      <c r="C992" s="136"/>
      <c r="D992" s="136"/>
      <c r="E992" s="136"/>
      <c r="F992" s="136"/>
      <c r="G992" s="136"/>
      <c r="H992" s="136"/>
      <c r="I992" s="136"/>
      <c r="J992" s="136"/>
      <c r="K992" s="136"/>
      <c r="L992" s="136"/>
      <c r="M992" s="136"/>
      <c r="N992" s="136"/>
      <c r="O992" s="136"/>
      <c r="P992" s="136"/>
      <c r="Q992" s="136"/>
      <c r="R992" s="136"/>
      <c r="S992" s="136"/>
      <c r="T992" s="136"/>
      <c r="U992" s="136"/>
      <c r="V992" s="136"/>
      <c r="W992" s="136"/>
    </row>
    <row r="993" spans="1:23" ht="13.5" customHeight="1" x14ac:dyDescent="0.2">
      <c r="A993" s="136"/>
      <c r="B993" s="136"/>
      <c r="C993" s="136"/>
      <c r="D993" s="136"/>
      <c r="E993" s="136"/>
      <c r="F993" s="136"/>
      <c r="G993" s="136"/>
      <c r="H993" s="136"/>
      <c r="I993" s="136"/>
      <c r="J993" s="136"/>
      <c r="K993" s="136"/>
      <c r="L993" s="136"/>
      <c r="M993" s="136"/>
      <c r="N993" s="136"/>
      <c r="O993" s="136"/>
      <c r="P993" s="136"/>
      <c r="Q993" s="136"/>
      <c r="R993" s="136"/>
      <c r="S993" s="136"/>
      <c r="T993" s="136"/>
      <c r="U993" s="136"/>
      <c r="V993" s="136"/>
      <c r="W993" s="136"/>
    </row>
    <row r="994" spans="1:23" ht="13.5" customHeight="1" x14ac:dyDescent="0.2">
      <c r="A994" s="136"/>
      <c r="B994" s="136"/>
      <c r="C994" s="136"/>
      <c r="D994" s="136"/>
      <c r="E994" s="136"/>
      <c r="F994" s="136"/>
      <c r="G994" s="136"/>
      <c r="H994" s="136"/>
      <c r="I994" s="136"/>
      <c r="J994" s="136"/>
      <c r="K994" s="136"/>
      <c r="L994" s="136"/>
      <c r="M994" s="136"/>
      <c r="N994" s="136"/>
      <c r="O994" s="136"/>
      <c r="P994" s="136"/>
      <c r="Q994" s="136"/>
      <c r="R994" s="136"/>
      <c r="S994" s="136"/>
      <c r="T994" s="136"/>
      <c r="U994" s="136"/>
      <c r="V994" s="136"/>
      <c r="W994" s="136"/>
    </row>
    <row r="995" spans="1:23" ht="13.5" customHeight="1" x14ac:dyDescent="0.2">
      <c r="A995" s="136"/>
      <c r="B995" s="136"/>
      <c r="C995" s="136"/>
      <c r="D995" s="136"/>
      <c r="E995" s="136"/>
      <c r="F995" s="136"/>
      <c r="G995" s="136"/>
      <c r="H995" s="136"/>
      <c r="I995" s="136"/>
      <c r="J995" s="136"/>
      <c r="K995" s="136"/>
      <c r="L995" s="136"/>
      <c r="M995" s="136"/>
      <c r="N995" s="136"/>
      <c r="O995" s="136"/>
      <c r="P995" s="136"/>
      <c r="Q995" s="136"/>
      <c r="R995" s="136"/>
      <c r="S995" s="136"/>
      <c r="T995" s="136"/>
      <c r="U995" s="136"/>
      <c r="V995" s="136"/>
      <c r="W995" s="136"/>
    </row>
    <row r="996" spans="1:23" ht="13.5" customHeight="1" x14ac:dyDescent="0.2">
      <c r="A996" s="136"/>
      <c r="B996" s="136"/>
      <c r="C996" s="136"/>
      <c r="D996" s="136"/>
      <c r="E996" s="136"/>
      <c r="F996" s="136"/>
      <c r="G996" s="136"/>
      <c r="H996" s="136"/>
      <c r="I996" s="136"/>
      <c r="J996" s="136"/>
      <c r="K996" s="136"/>
      <c r="L996" s="136"/>
      <c r="M996" s="136"/>
      <c r="N996" s="136"/>
      <c r="O996" s="136"/>
      <c r="P996" s="136"/>
      <c r="Q996" s="136"/>
      <c r="R996" s="136"/>
      <c r="S996" s="136"/>
      <c r="T996" s="136"/>
      <c r="U996" s="136"/>
      <c r="V996" s="136"/>
      <c r="W996" s="136"/>
    </row>
    <row r="997" spans="1:23" ht="13.5" customHeight="1" x14ac:dyDescent="0.2">
      <c r="A997" s="136"/>
      <c r="B997" s="136"/>
      <c r="C997" s="136"/>
      <c r="D997" s="136"/>
      <c r="E997" s="136"/>
      <c r="F997" s="136"/>
      <c r="G997" s="136"/>
      <c r="H997" s="136"/>
      <c r="I997" s="136"/>
      <c r="J997" s="136"/>
      <c r="K997" s="136"/>
      <c r="L997" s="136"/>
      <c r="M997" s="136"/>
      <c r="N997" s="136"/>
      <c r="O997" s="136"/>
      <c r="P997" s="136"/>
      <c r="Q997" s="136"/>
      <c r="R997" s="136"/>
      <c r="S997" s="136"/>
      <c r="T997" s="136"/>
      <c r="U997" s="136"/>
      <c r="V997" s="136"/>
      <c r="W997" s="136"/>
    </row>
    <row r="998" spans="1:23" ht="13.5" customHeight="1" x14ac:dyDescent="0.2">
      <c r="A998" s="136"/>
      <c r="B998" s="136"/>
      <c r="C998" s="136"/>
      <c r="D998" s="136"/>
      <c r="E998" s="136"/>
      <c r="F998" s="136"/>
      <c r="G998" s="136"/>
      <c r="H998" s="136"/>
      <c r="I998" s="136"/>
      <c r="J998" s="136"/>
      <c r="K998" s="136"/>
      <c r="L998" s="136"/>
      <c r="M998" s="136"/>
      <c r="N998" s="136"/>
      <c r="O998" s="136"/>
      <c r="P998" s="136"/>
      <c r="Q998" s="136"/>
      <c r="R998" s="136"/>
      <c r="S998" s="136"/>
      <c r="T998" s="136"/>
      <c r="U998" s="136"/>
      <c r="V998" s="136"/>
      <c r="W998" s="136"/>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17</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Eva Marciševska</cp:lastModifiedBy>
  <cp:lastPrinted>2025-09-22T06:52:36Z</cp:lastPrinted>
  <dcterms:created xsi:type="dcterms:W3CDTF">2021-06-29T12:02:57Z</dcterms:created>
  <dcterms:modified xsi:type="dcterms:W3CDTF">2026-01-26T12:32:36Z</dcterms:modified>
</cp:coreProperties>
</file>